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9092" windowHeight="11760" activeTab="2"/>
  </bookViews>
  <sheets>
    <sheet name="Приложение 1" sheetId="2" r:id="rId1"/>
    <sheet name="Приложение 2" sheetId="3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14210" fullCalcOnLoad="1"/>
</workbook>
</file>

<file path=xl/calcChain.xml><?xml version="1.0" encoding="utf-8"?>
<calcChain xmlns="http://schemas.openxmlformats.org/spreadsheetml/2006/main">
  <c r="E29" i="4"/>
  <c r="E28"/>
  <c r="E27"/>
  <c r="E26"/>
  <c r="E25"/>
  <c r="E24"/>
  <c r="E23"/>
  <c r="E22"/>
  <c r="E21"/>
  <c r="E20"/>
  <c r="E19"/>
  <c r="E18"/>
  <c r="E17"/>
  <c r="E16"/>
  <c r="E14"/>
  <c r="E12"/>
  <c r="E13"/>
  <c r="E11"/>
  <c r="C9" i="2"/>
  <c r="D29" i="4"/>
  <c r="C19" i="2"/>
  <c r="C26"/>
  <c r="C33"/>
  <c r="D26"/>
  <c r="D19"/>
  <c r="D9"/>
  <c r="F29" i="4"/>
  <c r="C29"/>
  <c r="G28"/>
  <c r="E26" i="2"/>
  <c r="G26"/>
  <c r="G28"/>
  <c r="E9"/>
  <c r="E19"/>
  <c r="E33"/>
  <c r="F28"/>
  <c r="F29"/>
  <c r="F26"/>
  <c r="F18"/>
  <c r="G17"/>
  <c r="F17"/>
  <c r="G24"/>
  <c r="F25"/>
  <c r="F24"/>
  <c r="D33"/>
  <c r="C19" i="3"/>
  <c r="F32" i="2"/>
  <c r="F16"/>
  <c r="F14"/>
  <c r="F13"/>
  <c r="F11"/>
  <c r="F10"/>
  <c r="F19"/>
  <c r="F9"/>
  <c r="F33"/>
  <c r="F27"/>
  <c r="D27"/>
  <c r="G27" i="4"/>
  <c r="G26"/>
  <c r="G25"/>
  <c r="G24"/>
  <c r="G23"/>
  <c r="G22"/>
  <c r="G21"/>
  <c r="G20"/>
  <c r="G19"/>
  <c r="G18"/>
  <c r="G17"/>
  <c r="G16"/>
  <c r="G14"/>
  <c r="G13"/>
  <c r="G12"/>
  <c r="G11"/>
  <c r="G18" i="3"/>
  <c r="F19"/>
  <c r="D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29" i="2"/>
  <c r="G20"/>
  <c r="G21"/>
  <c r="G22"/>
  <c r="G23"/>
  <c r="G11"/>
  <c r="G12"/>
  <c r="G13"/>
  <c r="G14"/>
  <c r="G15"/>
  <c r="G16"/>
  <c r="G10"/>
  <c r="G29" i="4"/>
  <c r="G19" i="3"/>
  <c r="E19"/>
  <c r="G19" i="2"/>
  <c r="G9"/>
  <c r="D28"/>
  <c r="F22"/>
  <c r="F20"/>
  <c r="F23"/>
  <c r="F21"/>
  <c r="D31"/>
  <c r="D29"/>
  <c r="D23"/>
  <c r="D21"/>
  <c r="G33"/>
  <c r="D30"/>
  <c r="D24"/>
  <c r="D22"/>
  <c r="D20"/>
  <c r="D17"/>
  <c r="D15"/>
  <c r="D13"/>
  <c r="D11"/>
  <c r="D16"/>
  <c r="D14"/>
  <c r="D12"/>
  <c r="D10"/>
</calcChain>
</file>

<file path=xl/sharedStrings.xml><?xml version="1.0" encoding="utf-8"?>
<sst xmlns="http://schemas.openxmlformats.org/spreadsheetml/2006/main" count="93" uniqueCount="89">
  <si>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</si>
  <si>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</si>
  <si>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</si>
  <si>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</si>
  <si>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</si>
  <si>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</si>
  <si>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</si>
  <si>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</si>
  <si>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</si>
  <si>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</si>
  <si>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Налог, взим.в связи с прим.патентной системы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</si>
  <si>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</si>
  <si>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</si>
  <si>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</si>
  <si>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</si>
  <si>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</si>
  <si>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</si>
  <si>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</si>
  <si>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</si>
  <si>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</si>
  <si>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</si>
  <si>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</si>
  <si>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</si>
  <si>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</si>
  <si>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</si>
  <si>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</si>
  <si>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</si>
  <si>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</si>
  <si>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</si>
  <si>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</si>
  <si>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</si>
  <si>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</si>
  <si>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</si>
  <si>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</si>
  <si>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</si>
  <si>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</si>
  <si>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</si>
  <si>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</si>
  <si>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</si>
  <si>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</si>
  <si>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</si>
  <si>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</si>
  <si>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</si>
  <si>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</si>
  <si>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</si>
  <si>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</si>
  <si>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</si>
  <si>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</si>
  <si>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</si>
  <si>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</si>
  <si>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</si>
  <si>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</si>
  <si>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МП "Развитие муниципального управления и муниципальной службы в муниципальном образовании город Саяногорск на 2016 - 2020 годы"
</t>
  </si>
  <si>
    <t xml:space="preserve">МП "Развитие жилищно-коммунального хозяйства и транспортной системы муниципального образования город Саяногорск на 2016 - 2020 годы"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</si>
  <si>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 на 2016 - 2020 годы"
</t>
  </si>
  <si>
    <t xml:space="preserve">МП "Энергосбережение и повышение энергоэффективности в муниципальном образовании г. Саяногорск на 2010 - 2015 годы и на перспективу до 2020 года"
</t>
  </si>
  <si>
    <t xml:space="preserve">МП "Развитие образования в муниципальном образовании г. Саяногорск на 2015 - 2020 гг."
</t>
  </si>
  <si>
    <t xml:space="preserve">МП "Развитие культуры и СМИ в муниципальном образовании г. Саяногорск на 2015 - 2020 гг."
</t>
  </si>
  <si>
    <t xml:space="preserve">МП "Обеспечение жильем молодых семей" на 2016 - 2018 годы
</t>
  </si>
  <si>
    <t xml:space="preserve">    % исполнения</t>
  </si>
  <si>
    <t xml:space="preserve">МП "Развитие физической культуры, спорта, туризма и молодежной политики в муниципальном образовании город Саяногорск на 2016 - 2020 годы"
</t>
  </si>
  <si>
    <t>Плановые назначения                на 2018 год</t>
  </si>
  <si>
    <t>Задолженность и перерасчеты по отмененным налогам, сборам и иным обязательным платежам</t>
  </si>
  <si>
    <t xml:space="preserve">Назначено на 2018 год </t>
  </si>
  <si>
    <t>МП "Формирование комфортной городской среды на территории муниципального образования город Саяногорск на 2018-2022 годы"</t>
  </si>
  <si>
    <t xml:space="preserve">МП "Управление муниципальными финансами и обслуживание муниципального долга на 2014 - 2020 годы"
</t>
  </si>
  <si>
    <t xml:space="preserve">МП "Управление муниципальным имуществом и земельными ресурсами на 2015 - 2020 годы"
</t>
  </si>
  <si>
    <t xml:space="preserve">МП "Улучшение экологического состояния муниципального образования город Саяногорск на 2014 - 2020 годы"
</t>
  </si>
  <si>
    <t xml:space="preserve">МП "Социальная поддержка и содействие занятости в муниципальном образовании город Саяногорск (на 2015 - 2020 годы)"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</si>
  <si>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 на 2018 - 2020 годы"
</t>
  </si>
  <si>
    <t xml:space="preserve">МП "Специальная оценка условий труда в муниципальных учреждениях муниципального образования г. Саяногорск на 2017 - 2019 годы"
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</si>
  <si>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и дачных некоммерческих объединений муниципального образования г. Саяногорск на 2018 - 2020 годы"
</t>
  </si>
  <si>
    <t xml:space="preserve">Анализ исполнения доходной части бюджета за 9 месяцев 2018 года </t>
  </si>
  <si>
    <t>Исполнено за 9 месяцев 2018года</t>
  </si>
  <si>
    <t xml:space="preserve">Показатели исполнения бюджета муниципального образования город Саяногорск 
за 9 месяцев 2018 года
</t>
  </si>
  <si>
    <t>Исполнено за 9 месяцев 2018 года (тыс.руб.)</t>
  </si>
  <si>
    <t>Процент исполнения</t>
  </si>
  <si>
    <t xml:space="preserve">Назначено на 2018 год Решение от 25.09.2018     № 102 (тыс.руб.) </t>
  </si>
  <si>
    <t xml:space="preserve">Назначено на 2018 год Постановление от 07.12.2018 № 866 (тыс.руб.) 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</si>
  <si>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9 месяцев 2018 года</t>
  </si>
  <si>
    <t xml:space="preserve">Назначено на 2018 год                  Постановление от 07.12.2018     № 866 </t>
  </si>
  <si>
    <t xml:space="preserve">                                                                                                         </t>
  </si>
  <si>
    <t>Исполнено за 9 месяцев  2018 года                                                                                                     (тыс. руб.)</t>
  </si>
  <si>
    <t xml:space="preserve"> Решение от               25.09.2018           № 102</t>
  </si>
  <si>
    <t xml:space="preserve">МП "Развитие и совершенствование системы гражданской обороны,пожарной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 на 2014 - 2020 годы"
</t>
  </si>
  <si>
    <t>Отклонения                   гр.4-гр.3</t>
  </si>
  <si>
    <t>Приложение №1 к заключению от 19.12.2018</t>
  </si>
  <si>
    <t>Приложение № 2 к заключению от 19.12.2018</t>
  </si>
  <si>
    <t>Приложение №3 к заключению от 19.12.2018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</si>
</sst>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2" fontId="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43" fontId="1" fillId="0" borderId="5" xfId="0" applyNumberFormat="1" applyFont="1" applyBorder="1" applyAlignment="1">
      <alignment horizontal="center" vertical="top" wrapText="1"/>
    </xf>
    <xf numFmtId="43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43" fontId="1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5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/>
    </xf>
    <xf numFmtId="43" fontId="1" fillId="0" borderId="5" xfId="0" applyNumberFormat="1" applyFont="1" applyBorder="1" applyAlignment="1">
      <alignment vertical="top" wrapText="1"/>
    </xf>
    <xf numFmtId="43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2" fillId="0" borderId="5" xfId="0" applyNumberFormat="1" applyFont="1" applyBorder="1" applyAlignment="1">
      <alignment horizontal="center" vertical="top" wrapText="1"/>
    </xf>
    <xf numFmtId="0" fontId="0" fillId="0" borderId="8" xfId="0" applyBorder="1"/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43" fontId="1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workbookViewId="0">
      <selection activeCell="D1" sqref="D1"/>
    </sheetView>
  </sheetViews>
  <sheetFormatPr defaultRowHeight="14.4"/>
  <cols>
    <col min="1" max="1" width="4.88671875" customWidth="1"/>
    <col min="2" max="2" width="24.88671875" customWidth="1"/>
    <col min="3" max="3" width="13.6640625" customWidth="1"/>
    <col min="4" max="4" width="10.88671875" customWidth="1"/>
    <col min="5" max="5" width="12.44140625" customWidth="1"/>
    <col min="6" max="6" width="11.88671875" customWidth="1"/>
    <col min="7" max="7" width="12.5546875" customWidth="1"/>
  </cols>
  <sheetData>
    <row r="1" spans="1:9" ht="29.25" customHeight="1">
      <c r="F1" s="42" t="s">
        <v>86</v>
      </c>
      <c r="G1" s="43"/>
    </row>
    <row r="2" spans="1:9" ht="25.5" customHeight="1"/>
    <row r="3" spans="1:9" ht="16.8">
      <c r="A3" s="44" t="s">
        <v>72</v>
      </c>
      <c r="B3" s="44"/>
      <c r="C3" s="44"/>
      <c r="D3" s="44"/>
      <c r="E3" s="44"/>
      <c r="F3" s="44"/>
      <c r="G3" s="44"/>
    </row>
    <row r="4" spans="1:9" ht="15" thickBot="1"/>
    <row r="5" spans="1:9" ht="36" customHeight="1" thickBot="1">
      <c r="A5" s="45" t="s">
        <v>0</v>
      </c>
      <c r="B5" s="45" t="s">
        <v>1</v>
      </c>
      <c r="C5" s="48" t="s">
        <v>61</v>
      </c>
      <c r="D5" s="49"/>
      <c r="E5" s="48" t="s">
        <v>73</v>
      </c>
      <c r="F5" s="50"/>
      <c r="G5" s="49"/>
    </row>
    <row r="6" spans="1:9" ht="37.5" customHeight="1">
      <c r="A6" s="46"/>
      <c r="B6" s="46"/>
      <c r="C6" s="45" t="s">
        <v>2</v>
      </c>
      <c r="D6" s="45" t="s">
        <v>3</v>
      </c>
      <c r="E6" s="45" t="s">
        <v>2</v>
      </c>
      <c r="F6" s="45" t="s">
        <v>3</v>
      </c>
      <c r="G6" s="3" t="s">
        <v>59</v>
      </c>
    </row>
    <row r="7" spans="1:9" ht="37.5" customHeight="1" thickBot="1">
      <c r="A7" s="47"/>
      <c r="B7" s="47"/>
      <c r="C7" s="47"/>
      <c r="D7" s="47"/>
      <c r="E7" s="47"/>
      <c r="F7" s="47"/>
      <c r="G7" s="2" t="s">
        <v>4</v>
      </c>
    </row>
    <row r="8" spans="1:9" ht="14.25" customHeight="1" thickBot="1">
      <c r="A8" s="13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</row>
    <row r="9" spans="1:9" ht="39.75" customHeight="1" thickBot="1">
      <c r="A9" s="1"/>
      <c r="B9" s="4" t="s">
        <v>5</v>
      </c>
      <c r="C9" s="19">
        <f>C10+C11+C12+C13+C14+C15+C16+C17</f>
        <v>635274.6</v>
      </c>
      <c r="D9" s="19">
        <f>C9/C33*100</f>
        <v>43.947910132096659</v>
      </c>
      <c r="E9" s="19">
        <f>E10+E11+E12+E13+E14+E15+E16+E17+E18</f>
        <v>438190.69999999995</v>
      </c>
      <c r="F9" s="19">
        <f>E9/E33*100</f>
        <v>42.667042778172231</v>
      </c>
      <c r="G9" s="33">
        <f>E9/C9*100</f>
        <v>68.976581150891278</v>
      </c>
    </row>
    <row r="10" spans="1:9" ht="36" customHeight="1" thickBot="1">
      <c r="A10" s="1">
        <v>1</v>
      </c>
      <c r="B10" s="6" t="s">
        <v>6</v>
      </c>
      <c r="C10" s="18">
        <v>498144</v>
      </c>
      <c r="D10" s="18">
        <f>C10/C33*100</f>
        <v>34.461298696411227</v>
      </c>
      <c r="E10" s="18">
        <v>351079.3</v>
      </c>
      <c r="F10" s="18">
        <f>E10/E33*100</f>
        <v>34.184923394382317</v>
      </c>
      <c r="G10" s="32">
        <f>E10/C10*100</f>
        <v>70.477472377465148</v>
      </c>
      <c r="H10" s="20"/>
      <c r="I10" s="20"/>
    </row>
    <row r="11" spans="1:9" ht="27" customHeight="1" thickBot="1">
      <c r="A11" s="1">
        <v>2</v>
      </c>
      <c r="B11" s="6" t="s">
        <v>7</v>
      </c>
      <c r="C11" s="18">
        <v>3156.5</v>
      </c>
      <c r="D11" s="18">
        <f>C11/C33*100</f>
        <v>0.2183647486173115</v>
      </c>
      <c r="E11" s="18">
        <v>2481.5</v>
      </c>
      <c r="F11" s="18">
        <f>E11/E33*100</f>
        <v>0.24162600131411829</v>
      </c>
      <c r="G11" s="32">
        <f t="shared" ref="G11:G16" si="0">E11/C11*100</f>
        <v>78.61555520354824</v>
      </c>
      <c r="I11" s="20"/>
    </row>
    <row r="12" spans="1:9" ht="30" customHeight="1" thickBot="1">
      <c r="A12" s="1">
        <v>3</v>
      </c>
      <c r="B12" s="6" t="s">
        <v>8</v>
      </c>
      <c r="C12" s="18">
        <v>27700</v>
      </c>
      <c r="D12" s="18">
        <f>C12/C33*100</f>
        <v>1.9162691388244983</v>
      </c>
      <c r="E12" s="18">
        <v>20304.900000000001</v>
      </c>
      <c r="F12" s="18">
        <v>3.12</v>
      </c>
      <c r="G12" s="32">
        <f t="shared" si="0"/>
        <v>73.302888086642611</v>
      </c>
      <c r="I12" s="20"/>
    </row>
    <row r="13" spans="1:9" ht="21" customHeight="1" thickBot="1">
      <c r="A13" s="1">
        <v>4</v>
      </c>
      <c r="B13" s="6" t="s">
        <v>9</v>
      </c>
      <c r="C13" s="18">
        <v>683.1</v>
      </c>
      <c r="D13" s="18">
        <f>C13/C33*100</f>
        <v>4.7256442192455408E-2</v>
      </c>
      <c r="E13" s="18">
        <v>683.1</v>
      </c>
      <c r="F13" s="18">
        <f>E13/E33*100</f>
        <v>6.651409288642926E-2</v>
      </c>
      <c r="G13" s="32">
        <f t="shared" si="0"/>
        <v>100</v>
      </c>
    </row>
    <row r="14" spans="1:9" ht="55.5" customHeight="1" thickBot="1">
      <c r="A14" s="1">
        <v>5</v>
      </c>
      <c r="B14" s="6" t="s">
        <v>10</v>
      </c>
      <c r="C14" s="18">
        <v>509</v>
      </c>
      <c r="D14" s="18">
        <f>C14/C33*100</f>
        <v>3.5212310168291322E-2</v>
      </c>
      <c r="E14" s="18">
        <v>466.6</v>
      </c>
      <c r="F14" s="18">
        <f>E14/E33*100</f>
        <v>4.5433283180804994E-2</v>
      </c>
      <c r="G14" s="32">
        <f t="shared" si="0"/>
        <v>91.669941060903739</v>
      </c>
    </row>
    <row r="15" spans="1:9" ht="42" customHeight="1" thickBot="1">
      <c r="A15" s="1">
        <v>6</v>
      </c>
      <c r="B15" s="6" t="s">
        <v>11</v>
      </c>
      <c r="C15" s="18">
        <v>16100</v>
      </c>
      <c r="D15" s="18">
        <f>C15/C33*100</f>
        <v>1.1137881998221812</v>
      </c>
      <c r="E15" s="18">
        <v>3915.8</v>
      </c>
      <c r="F15" s="18">
        <v>0.14000000000000001</v>
      </c>
      <c r="G15" s="32">
        <f t="shared" si="0"/>
        <v>24.321739130434782</v>
      </c>
    </row>
    <row r="16" spans="1:9" ht="33.75" customHeight="1" thickBot="1">
      <c r="A16" s="1">
        <v>7</v>
      </c>
      <c r="B16" s="6" t="s">
        <v>12</v>
      </c>
      <c r="C16" s="18">
        <v>77648</v>
      </c>
      <c r="D16" s="18">
        <f>C16/C33*100</f>
        <v>5.3716413751424064</v>
      </c>
      <c r="E16" s="18">
        <v>50809.3</v>
      </c>
      <c r="F16" s="18">
        <f>E16/E33*100</f>
        <v>4.9473495823370666</v>
      </c>
      <c r="G16" s="32">
        <f t="shared" si="0"/>
        <v>65.435426540284368</v>
      </c>
    </row>
    <row r="17" spans="1:9" ht="36.75" customHeight="1" thickBot="1">
      <c r="A17" s="1">
        <v>8</v>
      </c>
      <c r="B17" s="6" t="s">
        <v>13</v>
      </c>
      <c r="C17" s="18">
        <v>11334</v>
      </c>
      <c r="D17" s="18">
        <f>C17/C33*100</f>
        <v>0.78407922091829829</v>
      </c>
      <c r="E17" s="18">
        <v>8449.2000000000007</v>
      </c>
      <c r="F17" s="18">
        <f>E17/E33*100</f>
        <v>0.82270659290882464</v>
      </c>
      <c r="G17" s="32">
        <f>E17/C17*100</f>
        <v>74.547379565907889</v>
      </c>
    </row>
    <row r="18" spans="1:9" ht="86.4" customHeight="1" thickBot="1">
      <c r="A18" s="1">
        <v>9</v>
      </c>
      <c r="B18" s="6" t="s">
        <v>62</v>
      </c>
      <c r="C18" s="18">
        <v>0</v>
      </c>
      <c r="D18" s="18">
        <v>0</v>
      </c>
      <c r="E18" s="18">
        <v>1</v>
      </c>
      <c r="F18" s="18">
        <f>E18/E33*100</f>
        <v>9.737094552251392E-5</v>
      </c>
      <c r="G18" s="32">
        <v>0</v>
      </c>
    </row>
    <row r="19" spans="1:9" ht="34.5" customHeight="1" thickBot="1">
      <c r="A19" s="1"/>
      <c r="B19" s="4" t="s">
        <v>14</v>
      </c>
      <c r="C19" s="19">
        <f>C20+C21+C22+C23+C24</f>
        <v>76223.600000000006</v>
      </c>
      <c r="D19" s="19">
        <f>C19/C33*100</f>
        <v>5.2731022501842251</v>
      </c>
      <c r="E19" s="19">
        <f>E20+E21+E22+E23+E24+E25</f>
        <v>48555.5</v>
      </c>
      <c r="F19" s="19">
        <f>E19/E33*100</f>
        <v>4.7278949453184245</v>
      </c>
      <c r="G19" s="33">
        <f t="shared" ref="G19:G24" si="1">E19/C19*100</f>
        <v>63.701399566538441</v>
      </c>
    </row>
    <row r="20" spans="1:9" ht="54" customHeight="1" thickBot="1">
      <c r="A20" s="1">
        <v>1</v>
      </c>
      <c r="B20" s="6" t="s">
        <v>15</v>
      </c>
      <c r="C20" s="18">
        <v>49822.5</v>
      </c>
      <c r="D20" s="18">
        <f>C20/C33*100</f>
        <v>3.4466902227105982</v>
      </c>
      <c r="E20" s="18">
        <v>29167.599999999999</v>
      </c>
      <c r="F20" s="18">
        <f>E20/E33*100</f>
        <v>2.8400767906224766</v>
      </c>
      <c r="G20" s="32">
        <f t="shared" si="1"/>
        <v>58.543027748507193</v>
      </c>
    </row>
    <row r="21" spans="1:9" ht="66" customHeight="1" thickBot="1">
      <c r="A21" s="1">
        <v>2</v>
      </c>
      <c r="B21" s="6" t="s">
        <v>16</v>
      </c>
      <c r="C21" s="18">
        <v>5555</v>
      </c>
      <c r="D21" s="18">
        <f>C21/C33*100</f>
        <v>0.38429151863429922</v>
      </c>
      <c r="E21" s="18">
        <v>4488.5</v>
      </c>
      <c r="F21" s="18">
        <f>E21/E33*100</f>
        <v>0.43704948897780366</v>
      </c>
      <c r="G21" s="32">
        <f t="shared" si="1"/>
        <v>80.801080108010808</v>
      </c>
    </row>
    <row r="22" spans="1:9" ht="39.75" customHeight="1" thickBot="1">
      <c r="A22" s="1">
        <v>3</v>
      </c>
      <c r="B22" s="6" t="s">
        <v>17</v>
      </c>
      <c r="C22" s="18">
        <v>1617.2</v>
      </c>
      <c r="D22" s="18">
        <f>C22/C33*100</f>
        <v>0.11187691159952992</v>
      </c>
      <c r="E22" s="18">
        <v>1063.3</v>
      </c>
      <c r="F22" s="18">
        <f>E22/E33*100</f>
        <v>0.10353452637408905</v>
      </c>
      <c r="G22" s="32">
        <f t="shared" si="1"/>
        <v>65.749443482562455</v>
      </c>
    </row>
    <row r="23" spans="1:9" ht="65.25" customHeight="1" thickBot="1">
      <c r="A23" s="1">
        <v>4</v>
      </c>
      <c r="B23" s="6" t="s">
        <v>18</v>
      </c>
      <c r="C23" s="18">
        <v>14464.1</v>
      </c>
      <c r="D23" s="18">
        <f>C23/C33*100</f>
        <v>1.0006176336054666</v>
      </c>
      <c r="E23" s="18">
        <v>9949.9</v>
      </c>
      <c r="F23" s="18">
        <f>E23/E33*100</f>
        <v>0.96883117085446113</v>
      </c>
      <c r="G23" s="32">
        <f t="shared" si="1"/>
        <v>68.790315332443768</v>
      </c>
    </row>
    <row r="24" spans="1:9" ht="39.75" customHeight="1" thickBot="1">
      <c r="A24" s="1">
        <v>5</v>
      </c>
      <c r="B24" s="6" t="s">
        <v>19</v>
      </c>
      <c r="C24" s="18">
        <v>4764.8</v>
      </c>
      <c r="D24" s="18">
        <f>C24/C33*100</f>
        <v>0.329625963634331</v>
      </c>
      <c r="E24" s="18">
        <v>3886.2</v>
      </c>
      <c r="F24" s="18">
        <f>E24/E33*100</f>
        <v>0.37840296848959354</v>
      </c>
      <c r="G24" s="32">
        <f t="shared" si="1"/>
        <v>81.560611148421756</v>
      </c>
    </row>
    <row r="25" spans="1:9" ht="31.8" thickBot="1">
      <c r="A25" s="1">
        <v>6</v>
      </c>
      <c r="B25" s="6" t="s">
        <v>20</v>
      </c>
      <c r="C25" s="18">
        <v>0</v>
      </c>
      <c r="D25" s="18">
        <v>0</v>
      </c>
      <c r="E25" s="18">
        <v>0</v>
      </c>
      <c r="F25" s="18">
        <f>E25/E33*100</f>
        <v>0</v>
      </c>
      <c r="G25" s="32">
        <v>0</v>
      </c>
    </row>
    <row r="26" spans="1:9" ht="49.5" customHeight="1" thickBot="1">
      <c r="A26" s="1"/>
      <c r="B26" s="4" t="s">
        <v>21</v>
      </c>
      <c r="C26" s="19">
        <f>C27+C28+C29+C30+C31</f>
        <v>734019</v>
      </c>
      <c r="D26" s="19">
        <f>C26/C33*100</f>
        <v>50.778987617719118</v>
      </c>
      <c r="E26" s="19">
        <f>E27+E28+E29+E30+E31+E32</f>
        <v>540254.20000000007</v>
      </c>
      <c r="F26" s="19">
        <f>E26/E33*100</f>
        <v>52.605062276509344</v>
      </c>
      <c r="G26" s="33">
        <f>E26/C26*100</f>
        <v>73.602209207118634</v>
      </c>
    </row>
    <row r="27" spans="1:9" ht="25.5" customHeight="1" thickBot="1">
      <c r="A27" s="1">
        <v>1</v>
      </c>
      <c r="B27" s="6" t="s">
        <v>22</v>
      </c>
      <c r="C27" s="18">
        <v>35000</v>
      </c>
      <c r="D27" s="18">
        <f>C27/C33*100</f>
        <v>2.4212786952656118</v>
      </c>
      <c r="E27" s="36">
        <v>21977</v>
      </c>
      <c r="F27" s="18">
        <f>E27/E33*100</f>
        <v>2.1399212697482883</v>
      </c>
      <c r="G27" s="32">
        <v>62.8</v>
      </c>
      <c r="H27" s="20"/>
    </row>
    <row r="28" spans="1:9" ht="28.5" customHeight="1" thickBot="1">
      <c r="A28" s="1">
        <v>2</v>
      </c>
      <c r="B28" s="6" t="s">
        <v>23</v>
      </c>
      <c r="C28" s="18">
        <v>72430</v>
      </c>
      <c r="D28" s="18">
        <f>C28/C33*100</f>
        <v>5.0106633113739498</v>
      </c>
      <c r="E28" s="18">
        <v>15480.8</v>
      </c>
      <c r="F28" s="18">
        <f>E28/E33*100</f>
        <v>1.5073801334449333</v>
      </c>
      <c r="G28" s="32">
        <f>E28/C28*100</f>
        <v>21.373464034239955</v>
      </c>
      <c r="I28" s="20"/>
    </row>
    <row r="29" spans="1:9" ht="31.5" customHeight="1" thickBot="1">
      <c r="A29" s="1">
        <v>3</v>
      </c>
      <c r="B29" s="6" t="s">
        <v>24</v>
      </c>
      <c r="C29" s="18">
        <v>626029</v>
      </c>
      <c r="D29" s="18">
        <f>C29/C33*100</f>
        <v>43.308305151955302</v>
      </c>
      <c r="E29" s="18">
        <v>502436.4</v>
      </c>
      <c r="F29" s="18">
        <f>E29/E33*100</f>
        <v>48.922707332928013</v>
      </c>
      <c r="G29" s="32">
        <f>E29/C29*100</f>
        <v>80.257687742900103</v>
      </c>
    </row>
    <row r="30" spans="1:9" ht="31.8" thickBot="1">
      <c r="A30" s="1">
        <v>4</v>
      </c>
      <c r="B30" s="6" t="s">
        <v>25</v>
      </c>
      <c r="C30" s="18">
        <v>0</v>
      </c>
      <c r="D30" s="18">
        <f>C30/C33*100</f>
        <v>0</v>
      </c>
      <c r="E30" s="18">
        <v>0</v>
      </c>
      <c r="F30" s="18">
        <v>0</v>
      </c>
      <c r="G30" s="32">
        <v>0</v>
      </c>
    </row>
    <row r="31" spans="1:9" ht="31.8" thickBot="1">
      <c r="A31" s="1">
        <v>5</v>
      </c>
      <c r="B31" s="6" t="s">
        <v>28</v>
      </c>
      <c r="C31" s="18">
        <v>560</v>
      </c>
      <c r="D31" s="18">
        <f>C31/C33*100</f>
        <v>3.8740459124249789E-2</v>
      </c>
      <c r="E31" s="18">
        <v>360</v>
      </c>
      <c r="F31" s="18">
        <v>0</v>
      </c>
      <c r="G31" s="32">
        <v>64.3</v>
      </c>
    </row>
    <row r="32" spans="1:9" ht="36.75" customHeight="1" thickBot="1">
      <c r="A32" s="1">
        <v>6</v>
      </c>
      <c r="B32" s="6" t="s">
        <v>26</v>
      </c>
      <c r="C32" s="18">
        <v>0</v>
      </c>
      <c r="D32" s="18">
        <v>0</v>
      </c>
      <c r="E32" s="18">
        <v>0</v>
      </c>
      <c r="F32" s="18">
        <f>E32/E33*100</f>
        <v>0</v>
      </c>
      <c r="G32" s="32">
        <v>0</v>
      </c>
    </row>
    <row r="33" spans="1:7" ht="37.5" customHeight="1" thickBot="1">
      <c r="A33" s="1"/>
      <c r="B33" s="4" t="s">
        <v>27</v>
      </c>
      <c r="C33" s="19">
        <f>C9+C19+C26</f>
        <v>1445517.2</v>
      </c>
      <c r="D33" s="19">
        <f>D26+D19+D9</f>
        <v>100</v>
      </c>
      <c r="E33" s="19">
        <f>E9+E19+E26</f>
        <v>1027000.4</v>
      </c>
      <c r="F33" s="19">
        <f>F26+F19+F9</f>
        <v>100</v>
      </c>
      <c r="G33" s="33">
        <f>E33/C33*100</f>
        <v>71.047262529978894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D2" sqref="D2"/>
    </sheetView>
  </sheetViews>
  <sheetFormatPr defaultRowHeight="14.4"/>
  <cols>
    <col min="1" max="1" width="4.44140625" customWidth="1"/>
    <col min="2" max="2" width="22.6640625" customWidth="1"/>
    <col min="3" max="3" width="13.44140625" customWidth="1"/>
    <col min="4" max="4" width="13.33203125" customWidth="1"/>
    <col min="5" max="5" width="14.109375" customWidth="1"/>
    <col min="6" max="6" width="13.21875" customWidth="1"/>
    <col min="7" max="7" width="12.88671875" customWidth="1"/>
  </cols>
  <sheetData>
    <row r="1" spans="1:10" ht="15" customHeight="1">
      <c r="F1" s="51" t="s">
        <v>87</v>
      </c>
      <c r="G1" s="51"/>
    </row>
    <row r="2" spans="1:10" ht="30.75" customHeight="1">
      <c r="F2" s="51"/>
      <c r="G2" s="51"/>
    </row>
    <row r="3" spans="1:10" ht="18.75" customHeight="1">
      <c r="A3" s="44" t="s">
        <v>74</v>
      </c>
      <c r="B3" s="52"/>
      <c r="C3" s="52"/>
      <c r="D3" s="52"/>
      <c r="E3" s="52"/>
      <c r="F3" s="52"/>
      <c r="G3" s="52"/>
    </row>
    <row r="4" spans="1:10" ht="26.25" customHeight="1" thickBot="1">
      <c r="A4" s="53"/>
      <c r="B4" s="53"/>
      <c r="C4" s="53"/>
      <c r="D4" s="53"/>
      <c r="E4" s="53"/>
      <c r="F4" s="53"/>
      <c r="G4" s="53"/>
    </row>
    <row r="5" spans="1:10" ht="75.75" customHeight="1">
      <c r="A5" s="54" t="s">
        <v>29</v>
      </c>
      <c r="B5" s="45" t="s">
        <v>30</v>
      </c>
      <c r="C5" s="45" t="s">
        <v>77</v>
      </c>
      <c r="D5" s="56" t="s">
        <v>78</v>
      </c>
      <c r="E5" s="10" t="s">
        <v>31</v>
      </c>
      <c r="F5" s="45" t="s">
        <v>75</v>
      </c>
      <c r="G5" s="10" t="s">
        <v>76</v>
      </c>
    </row>
    <row r="6" spans="1:10" ht="39.75" customHeight="1" thickBot="1">
      <c r="A6" s="55"/>
      <c r="B6" s="47"/>
      <c r="C6" s="47"/>
      <c r="D6" s="57"/>
      <c r="E6" s="2" t="s">
        <v>32</v>
      </c>
      <c r="F6" s="47"/>
      <c r="G6" s="2" t="s">
        <v>33</v>
      </c>
    </row>
    <row r="7" spans="1:10" ht="15" thickBo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10" ht="31.8" thickBot="1">
      <c r="A8" s="1">
        <v>1</v>
      </c>
      <c r="B8" s="11" t="s">
        <v>34</v>
      </c>
      <c r="C8" s="29">
        <v>97383.1</v>
      </c>
      <c r="D8" s="29">
        <v>97383.1</v>
      </c>
      <c r="E8" s="29">
        <f t="shared" ref="E8:E18" si="0">D8-C8</f>
        <v>0</v>
      </c>
      <c r="F8" s="29">
        <v>71005.3</v>
      </c>
      <c r="G8" s="32">
        <f t="shared" ref="G8:G19" si="1">F8/D8*100</f>
        <v>72.913369978979929</v>
      </c>
      <c r="I8" s="21"/>
      <c r="J8" s="22"/>
    </row>
    <row r="9" spans="1:10" ht="63" thickBot="1">
      <c r="A9" s="1">
        <v>3</v>
      </c>
      <c r="B9" s="11" t="s">
        <v>35</v>
      </c>
      <c r="C9" s="29">
        <v>13491.9</v>
      </c>
      <c r="D9" s="29">
        <v>13491.9</v>
      </c>
      <c r="E9" s="29">
        <f t="shared" si="0"/>
        <v>0</v>
      </c>
      <c r="F9" s="29">
        <v>8490.7000000000007</v>
      </c>
      <c r="G9" s="32">
        <f t="shared" si="1"/>
        <v>62.931833173978468</v>
      </c>
      <c r="I9" s="21"/>
      <c r="J9" s="22"/>
    </row>
    <row r="10" spans="1:10" ht="31.8" thickBot="1">
      <c r="A10" s="1">
        <v>4</v>
      </c>
      <c r="B10" s="11" t="s">
        <v>36</v>
      </c>
      <c r="C10" s="29">
        <v>54114</v>
      </c>
      <c r="D10" s="29">
        <v>54114</v>
      </c>
      <c r="E10" s="29">
        <f t="shared" si="0"/>
        <v>0</v>
      </c>
      <c r="F10" s="29">
        <v>18593.900000000001</v>
      </c>
      <c r="G10" s="32">
        <f t="shared" si="1"/>
        <v>34.360609084525265</v>
      </c>
      <c r="I10" s="21"/>
      <c r="J10" s="22"/>
    </row>
    <row r="11" spans="1:10" ht="47.4" thickBot="1">
      <c r="A11" s="1">
        <v>5</v>
      </c>
      <c r="B11" s="11" t="s">
        <v>37</v>
      </c>
      <c r="C11" s="29">
        <v>148911.6</v>
      </c>
      <c r="D11" s="29">
        <v>148911.6</v>
      </c>
      <c r="E11" s="29">
        <f t="shared" si="0"/>
        <v>0</v>
      </c>
      <c r="F11" s="29">
        <v>78200.5</v>
      </c>
      <c r="G11" s="32">
        <f t="shared" si="1"/>
        <v>52.514713427295121</v>
      </c>
      <c r="I11" s="21"/>
      <c r="J11" s="22"/>
    </row>
    <row r="12" spans="1:10" ht="31.8" thickBot="1">
      <c r="A12" s="1">
        <v>6</v>
      </c>
      <c r="B12" s="11" t="s">
        <v>38</v>
      </c>
      <c r="C12" s="29">
        <v>2154.6999999999998</v>
      </c>
      <c r="D12" s="29">
        <v>2154.6999999999998</v>
      </c>
      <c r="E12" s="29">
        <f t="shared" si="0"/>
        <v>0</v>
      </c>
      <c r="F12" s="29">
        <v>1558.3</v>
      </c>
      <c r="G12" s="32">
        <f t="shared" si="1"/>
        <v>72.32097275722839</v>
      </c>
      <c r="I12" s="21"/>
      <c r="J12" s="22"/>
    </row>
    <row r="13" spans="1:10" ht="16.2" thickBot="1">
      <c r="A13" s="1">
        <v>7</v>
      </c>
      <c r="B13" s="11" t="s">
        <v>39</v>
      </c>
      <c r="C13" s="29">
        <v>1032125.9</v>
      </c>
      <c r="D13" s="29">
        <v>1032125.9</v>
      </c>
      <c r="E13" s="29">
        <f t="shared" si="0"/>
        <v>0</v>
      </c>
      <c r="F13" s="29">
        <v>781074.3</v>
      </c>
      <c r="G13" s="32">
        <f t="shared" si="1"/>
        <v>75.676261975404358</v>
      </c>
      <c r="I13" s="21"/>
      <c r="J13" s="22"/>
    </row>
    <row r="14" spans="1:10" ht="31.8" thickBot="1">
      <c r="A14" s="1">
        <v>8</v>
      </c>
      <c r="B14" s="11" t="s">
        <v>40</v>
      </c>
      <c r="C14" s="29">
        <v>77145.7</v>
      </c>
      <c r="D14" s="29">
        <v>77145.7</v>
      </c>
      <c r="E14" s="29">
        <f t="shared" si="0"/>
        <v>0</v>
      </c>
      <c r="F14" s="29">
        <v>59011</v>
      </c>
      <c r="G14" s="32">
        <f t="shared" si="1"/>
        <v>76.492921834917567</v>
      </c>
      <c r="I14" s="21"/>
      <c r="J14" s="22"/>
    </row>
    <row r="15" spans="1:10" ht="16.2" thickBot="1">
      <c r="A15" s="1">
        <v>10</v>
      </c>
      <c r="B15" s="11" t="s">
        <v>41</v>
      </c>
      <c r="C15" s="29">
        <v>38842.699999999997</v>
      </c>
      <c r="D15" s="29">
        <v>38842.699999999997</v>
      </c>
      <c r="E15" s="29">
        <f t="shared" si="0"/>
        <v>0</v>
      </c>
      <c r="F15" s="29">
        <v>28184.9</v>
      </c>
      <c r="G15" s="32">
        <f t="shared" si="1"/>
        <v>72.561639638851076</v>
      </c>
      <c r="I15" s="21"/>
      <c r="J15" s="22"/>
    </row>
    <row r="16" spans="1:10" ht="31.8" thickBot="1">
      <c r="A16" s="1">
        <v>11</v>
      </c>
      <c r="B16" s="11" t="s">
        <v>42</v>
      </c>
      <c r="C16" s="29">
        <v>15580.4</v>
      </c>
      <c r="D16" s="29">
        <v>15580.4</v>
      </c>
      <c r="E16" s="29">
        <f t="shared" si="0"/>
        <v>0</v>
      </c>
      <c r="F16" s="29">
        <v>14165.7</v>
      </c>
      <c r="G16" s="32">
        <f t="shared" si="1"/>
        <v>90.920002053862547</v>
      </c>
      <c r="I16" s="21"/>
      <c r="J16" s="22"/>
    </row>
    <row r="17" spans="1:10" ht="31.8" thickBot="1">
      <c r="A17" s="1">
        <v>12</v>
      </c>
      <c r="B17" s="11" t="s">
        <v>43</v>
      </c>
      <c r="C17" s="29">
        <v>7231.6</v>
      </c>
      <c r="D17" s="29">
        <v>7231.6</v>
      </c>
      <c r="E17" s="29">
        <f t="shared" si="0"/>
        <v>0</v>
      </c>
      <c r="F17" s="29">
        <v>6899.9</v>
      </c>
      <c r="G17" s="32">
        <f t="shared" si="1"/>
        <v>95.413186570053639</v>
      </c>
      <c r="I17" s="21"/>
      <c r="J17" s="22"/>
    </row>
    <row r="18" spans="1:10" ht="67.5" customHeight="1" thickBot="1">
      <c r="A18" s="1">
        <v>13</v>
      </c>
      <c r="B18" s="11" t="s">
        <v>44</v>
      </c>
      <c r="C18" s="29">
        <v>26291.7</v>
      </c>
      <c r="D18" s="29">
        <v>26291.7</v>
      </c>
      <c r="E18" s="29">
        <f t="shared" si="0"/>
        <v>0</v>
      </c>
      <c r="F18" s="29">
        <v>19168.599999999999</v>
      </c>
      <c r="G18" s="32">
        <f t="shared" si="1"/>
        <v>72.907419451766145</v>
      </c>
      <c r="I18" s="21"/>
      <c r="J18" s="22"/>
    </row>
    <row r="19" spans="1:10" ht="16.2" thickBot="1">
      <c r="A19" s="1"/>
      <c r="B19" s="5" t="s">
        <v>45</v>
      </c>
      <c r="C19" s="30">
        <f>C8+C9+C10+C11+C12+C13+C14+C15+C16+C17+C18</f>
        <v>1513273.2999999998</v>
      </c>
      <c r="D19" s="30">
        <f>SUM(D8:D18)</f>
        <v>1513273.2999999998</v>
      </c>
      <c r="E19" s="30">
        <f>SUM(E8:E18)</f>
        <v>0</v>
      </c>
      <c r="F19" s="30">
        <f>SUM(F8:F18)</f>
        <v>1086353.1000000001</v>
      </c>
      <c r="G19" s="33">
        <f t="shared" si="1"/>
        <v>71.788294949762232</v>
      </c>
      <c r="I19" s="22"/>
      <c r="J19" s="22"/>
    </row>
  </sheetData>
  <mergeCells count="7">
    <mergeCell ref="F1:G2"/>
    <mergeCell ref="A3:G4"/>
    <mergeCell ref="A5:A6"/>
    <mergeCell ref="B5:B6"/>
    <mergeCell ref="C5:C6"/>
    <mergeCell ref="D5:D6"/>
    <mergeCell ref="F5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L5" sqref="L5"/>
    </sheetView>
  </sheetViews>
  <sheetFormatPr defaultRowHeight="14.4"/>
  <cols>
    <col min="1" max="1" width="3.88671875" customWidth="1"/>
    <col min="2" max="2" width="42.109375" customWidth="1"/>
    <col min="3" max="3" width="16.33203125" customWidth="1"/>
    <col min="4" max="4" width="16.109375" customWidth="1"/>
    <col min="5" max="5" width="14.33203125" customWidth="1"/>
    <col min="6" max="6" width="15.44140625" customWidth="1"/>
    <col min="7" max="7" width="14.6640625" customWidth="1"/>
  </cols>
  <sheetData>
    <row r="1" spans="1:7">
      <c r="F1" s="51" t="s">
        <v>88</v>
      </c>
      <c r="G1" s="51"/>
    </row>
    <row r="2" spans="1:7">
      <c r="F2" s="51"/>
      <c r="G2" s="51"/>
    </row>
    <row r="3" spans="1:7">
      <c r="F3" s="61"/>
      <c r="G3" s="61"/>
    </row>
    <row r="4" spans="1:7">
      <c r="A4" s="64" t="s">
        <v>79</v>
      </c>
      <c r="B4" s="64"/>
      <c r="C4" s="64"/>
      <c r="D4" s="64"/>
      <c r="E4" s="64"/>
      <c r="F4" s="64"/>
      <c r="G4" s="64"/>
    </row>
    <row r="5" spans="1:7">
      <c r="A5" s="64"/>
      <c r="B5" s="64"/>
      <c r="C5" s="64"/>
      <c r="D5" s="64"/>
      <c r="E5" s="64"/>
      <c r="F5" s="64"/>
      <c r="G5" s="64"/>
    </row>
    <row r="6" spans="1:7" ht="35.25" customHeight="1" thickBot="1">
      <c r="A6" s="65"/>
      <c r="B6" s="65"/>
      <c r="C6" s="65"/>
      <c r="D6" s="65"/>
      <c r="E6" s="65"/>
      <c r="F6" s="65"/>
      <c r="G6" s="65"/>
    </row>
    <row r="7" spans="1:7" ht="78.599999999999994" customHeight="1">
      <c r="A7" s="45" t="s">
        <v>46</v>
      </c>
      <c r="B7" s="45" t="s">
        <v>47</v>
      </c>
      <c r="C7" s="10" t="s">
        <v>63</v>
      </c>
      <c r="D7" s="15" t="s">
        <v>80</v>
      </c>
      <c r="E7" s="10" t="s">
        <v>85</v>
      </c>
      <c r="F7" s="58" t="s">
        <v>82</v>
      </c>
      <c r="G7" s="16" t="s">
        <v>49</v>
      </c>
    </row>
    <row r="8" spans="1:7" ht="46.8" customHeight="1">
      <c r="A8" s="46"/>
      <c r="B8" s="46"/>
      <c r="C8" s="12" t="s">
        <v>83</v>
      </c>
      <c r="D8" s="12" t="s">
        <v>81</v>
      </c>
      <c r="E8" s="12"/>
      <c r="F8" s="59"/>
      <c r="G8" s="41"/>
    </row>
    <row r="9" spans="1:7" ht="16.2" thickBot="1">
      <c r="A9" s="47"/>
      <c r="B9" s="47"/>
      <c r="C9" s="2" t="s">
        <v>48</v>
      </c>
      <c r="D9" s="2" t="s">
        <v>48</v>
      </c>
      <c r="E9" s="2" t="s">
        <v>48</v>
      </c>
      <c r="F9" s="60"/>
      <c r="G9" s="1" t="s">
        <v>50</v>
      </c>
    </row>
    <row r="10" spans="1:7" ht="15" thickBot="1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</row>
    <row r="11" spans="1:7" ht="63" customHeight="1" thickBot="1">
      <c r="A11" s="13">
        <v>1</v>
      </c>
      <c r="B11" s="17" t="s">
        <v>65</v>
      </c>
      <c r="C11" s="37">
        <v>26955.4</v>
      </c>
      <c r="D11" s="23">
        <v>26955.4</v>
      </c>
      <c r="E11" s="23">
        <f>D11-C11</f>
        <v>0</v>
      </c>
      <c r="F11" s="28">
        <v>19806.599999999999</v>
      </c>
      <c r="G11" s="14">
        <f>F11/D11*100</f>
        <v>73.479154455136992</v>
      </c>
    </row>
    <row r="12" spans="1:7" ht="145.5" customHeight="1" thickBot="1">
      <c r="A12" s="13">
        <v>2</v>
      </c>
      <c r="B12" s="17" t="s">
        <v>84</v>
      </c>
      <c r="C12" s="23">
        <v>11553.1</v>
      </c>
      <c r="D12" s="23">
        <v>11553.1</v>
      </c>
      <c r="E12" s="23">
        <f>D12-C12</f>
        <v>0</v>
      </c>
      <c r="F12" s="23">
        <v>6963.3</v>
      </c>
      <c r="G12" s="14">
        <f>F12/D12*100</f>
        <v>60.272134751711661</v>
      </c>
    </row>
    <row r="13" spans="1:7" ht="84" customHeight="1" thickBot="1">
      <c r="A13" s="13">
        <v>3</v>
      </c>
      <c r="B13" s="17" t="s">
        <v>52</v>
      </c>
      <c r="C13" s="23">
        <v>7559.8</v>
      </c>
      <c r="D13" s="23">
        <v>7559.8</v>
      </c>
      <c r="E13" s="23">
        <f>D13-C13</f>
        <v>0</v>
      </c>
      <c r="F13" s="23">
        <v>5165.2</v>
      </c>
      <c r="G13" s="14">
        <f>F13/D13*100</f>
        <v>68.324558850763239</v>
      </c>
    </row>
    <row r="14" spans="1:7" ht="81" customHeight="1" thickBot="1">
      <c r="A14" s="66">
        <v>4</v>
      </c>
      <c r="B14" s="67" t="s">
        <v>53</v>
      </c>
      <c r="C14" s="62">
        <v>164406.79999999999</v>
      </c>
      <c r="D14" s="62">
        <v>164406.79999999999</v>
      </c>
      <c r="E14" s="62">
        <f>D14-C14</f>
        <v>0</v>
      </c>
      <c r="F14" s="62">
        <v>83758.399999999994</v>
      </c>
      <c r="G14" s="63">
        <f>F14/D14*100</f>
        <v>50.945824625258808</v>
      </c>
    </row>
    <row r="15" spans="1:7" ht="15.75" hidden="1" customHeight="1" thickBot="1">
      <c r="A15" s="66"/>
      <c r="B15" s="67"/>
      <c r="C15" s="62"/>
      <c r="D15" s="62"/>
      <c r="E15" s="62"/>
      <c r="F15" s="62"/>
      <c r="G15" s="63"/>
    </row>
    <row r="16" spans="1:7" ht="98.25" customHeight="1" thickBot="1">
      <c r="A16" s="16">
        <v>5</v>
      </c>
      <c r="B16" s="25" t="s">
        <v>54</v>
      </c>
      <c r="C16" s="26">
        <v>870.1</v>
      </c>
      <c r="D16" s="26">
        <v>870.1</v>
      </c>
      <c r="E16" s="26">
        <f t="shared" ref="E16:E29" si="0">D16-C16</f>
        <v>0</v>
      </c>
      <c r="F16" s="26">
        <v>357.9</v>
      </c>
      <c r="G16" s="27">
        <f t="shared" ref="G16:G29" si="1">F16/D16*100</f>
        <v>41.13320308010573</v>
      </c>
    </row>
    <row r="17" spans="1:7" ht="81.75" customHeight="1" thickBot="1">
      <c r="A17" s="13">
        <v>6</v>
      </c>
      <c r="B17" s="17" t="s">
        <v>55</v>
      </c>
      <c r="C17" s="23">
        <v>1809.9</v>
      </c>
      <c r="D17" s="23">
        <v>1809.9</v>
      </c>
      <c r="E17" s="23">
        <f t="shared" si="0"/>
        <v>0</v>
      </c>
      <c r="F17" s="23">
        <v>1063.0999999999999</v>
      </c>
      <c r="G17" s="14">
        <f t="shared" si="1"/>
        <v>58.738051826067725</v>
      </c>
    </row>
    <row r="18" spans="1:7" ht="63" thickBot="1">
      <c r="A18" s="13">
        <v>7</v>
      </c>
      <c r="B18" s="17" t="s">
        <v>66</v>
      </c>
      <c r="C18" s="23">
        <v>11258.2</v>
      </c>
      <c r="D18" s="23">
        <v>11258.2</v>
      </c>
      <c r="E18" s="23">
        <f t="shared" si="0"/>
        <v>0</v>
      </c>
      <c r="F18" s="23">
        <v>4528.7</v>
      </c>
      <c r="G18" s="14">
        <f t="shared" si="1"/>
        <v>40.225790979019735</v>
      </c>
    </row>
    <row r="19" spans="1:7" ht="69.75" customHeight="1" thickBot="1">
      <c r="A19" s="13">
        <v>8</v>
      </c>
      <c r="B19" s="17" t="s">
        <v>67</v>
      </c>
      <c r="C19" s="23">
        <v>700.5</v>
      </c>
      <c r="D19" s="23">
        <v>700.5</v>
      </c>
      <c r="E19" s="23">
        <f t="shared" si="0"/>
        <v>0</v>
      </c>
      <c r="F19" s="23">
        <v>352.4</v>
      </c>
      <c r="G19" s="14">
        <f t="shared" si="1"/>
        <v>50.30692362598144</v>
      </c>
    </row>
    <row r="20" spans="1:7" ht="68.25" customHeight="1" thickBot="1">
      <c r="A20" s="13">
        <v>9</v>
      </c>
      <c r="B20" s="17" t="s">
        <v>68</v>
      </c>
      <c r="C20" s="23">
        <v>38148.800000000003</v>
      </c>
      <c r="D20" s="23">
        <v>38148.800000000003</v>
      </c>
      <c r="E20" s="23">
        <f t="shared" si="0"/>
        <v>0</v>
      </c>
      <c r="F20" s="23">
        <v>27225.8</v>
      </c>
      <c r="G20" s="14">
        <f t="shared" si="1"/>
        <v>71.36738246026087</v>
      </c>
    </row>
    <row r="21" spans="1:7" ht="66" customHeight="1" thickBot="1">
      <c r="A21" s="13">
        <v>10</v>
      </c>
      <c r="B21" s="17" t="s">
        <v>56</v>
      </c>
      <c r="C21" s="23">
        <v>959621.1</v>
      </c>
      <c r="D21" s="23">
        <v>959621.1</v>
      </c>
      <c r="E21" s="23">
        <f t="shared" si="0"/>
        <v>0</v>
      </c>
      <c r="F21" s="23">
        <v>729510.5</v>
      </c>
      <c r="G21" s="14">
        <f t="shared" si="1"/>
        <v>76.020681496061314</v>
      </c>
    </row>
    <row r="22" spans="1:7" ht="81" customHeight="1" thickBot="1">
      <c r="A22" s="13">
        <v>11</v>
      </c>
      <c r="B22" s="17" t="s">
        <v>69</v>
      </c>
      <c r="C22" s="23">
        <v>1515.5</v>
      </c>
      <c r="D22" s="23">
        <v>1515.5</v>
      </c>
      <c r="E22" s="23">
        <f t="shared" si="0"/>
        <v>0</v>
      </c>
      <c r="F22" s="23">
        <v>1256.5999999999999</v>
      </c>
      <c r="G22" s="14">
        <f t="shared" si="1"/>
        <v>82.91652919828438</v>
      </c>
    </row>
    <row r="23" spans="1:7" ht="78.599999999999994" thickBot="1">
      <c r="A23" s="13">
        <v>12</v>
      </c>
      <c r="B23" s="17" t="s">
        <v>70</v>
      </c>
      <c r="C23" s="23">
        <v>993</v>
      </c>
      <c r="D23" s="23">
        <v>993</v>
      </c>
      <c r="E23" s="23">
        <f t="shared" si="0"/>
        <v>0</v>
      </c>
      <c r="F23" s="23">
        <v>168.9</v>
      </c>
      <c r="G23" s="14">
        <f t="shared" si="1"/>
        <v>17.009063444108762</v>
      </c>
    </row>
    <row r="24" spans="1:7" ht="71.25" customHeight="1" thickBot="1">
      <c r="A24" s="13">
        <v>13</v>
      </c>
      <c r="B24" s="17" t="s">
        <v>57</v>
      </c>
      <c r="C24" s="23">
        <v>144289.70000000001</v>
      </c>
      <c r="D24" s="23">
        <v>144289.70000000001</v>
      </c>
      <c r="E24" s="23">
        <f t="shared" si="0"/>
        <v>0</v>
      </c>
      <c r="F24" s="23">
        <v>109230.9</v>
      </c>
      <c r="G24" s="14">
        <f t="shared" si="1"/>
        <v>75.702492970738717</v>
      </c>
    </row>
    <row r="25" spans="1:7" ht="68.25" customHeight="1" thickBot="1">
      <c r="A25" s="13">
        <v>14</v>
      </c>
      <c r="B25" s="17" t="s">
        <v>60</v>
      </c>
      <c r="C25" s="23">
        <v>15713.7</v>
      </c>
      <c r="D25" s="23">
        <v>15713.7</v>
      </c>
      <c r="E25" s="23">
        <f t="shared" si="0"/>
        <v>0</v>
      </c>
      <c r="F25" s="23">
        <v>14294</v>
      </c>
      <c r="G25" s="14">
        <f t="shared" si="1"/>
        <v>90.965208703233486</v>
      </c>
    </row>
    <row r="26" spans="1:7" ht="115.5" customHeight="1" thickBot="1">
      <c r="A26" s="13">
        <v>15</v>
      </c>
      <c r="B26" s="17" t="s">
        <v>71</v>
      </c>
      <c r="C26" s="23">
        <v>100</v>
      </c>
      <c r="D26" s="23">
        <v>100</v>
      </c>
      <c r="E26" s="23">
        <f t="shared" si="0"/>
        <v>0</v>
      </c>
      <c r="F26" s="23">
        <v>0</v>
      </c>
      <c r="G26" s="14">
        <f t="shared" si="1"/>
        <v>0</v>
      </c>
    </row>
    <row r="27" spans="1:7" ht="56.25" customHeight="1" thickBot="1">
      <c r="A27" s="13">
        <v>16</v>
      </c>
      <c r="B27" s="17" t="s">
        <v>58</v>
      </c>
      <c r="C27" s="23">
        <v>1053.9000000000001</v>
      </c>
      <c r="D27" s="23">
        <v>1053.9000000000001</v>
      </c>
      <c r="E27" s="23">
        <f t="shared" si="0"/>
        <v>0</v>
      </c>
      <c r="F27" s="23">
        <v>1053.9000000000001</v>
      </c>
      <c r="G27" s="14">
        <f t="shared" si="1"/>
        <v>100</v>
      </c>
    </row>
    <row r="28" spans="1:7" ht="69" customHeight="1" thickBot="1">
      <c r="A28" s="1">
        <v>17</v>
      </c>
      <c r="B28" s="11" t="s">
        <v>64</v>
      </c>
      <c r="C28" s="38">
        <v>22886.5</v>
      </c>
      <c r="D28" s="38">
        <v>22886.5</v>
      </c>
      <c r="E28" s="23">
        <f t="shared" si="0"/>
        <v>0</v>
      </c>
      <c r="F28" s="38">
        <v>1820.9</v>
      </c>
      <c r="G28" s="39">
        <f t="shared" si="1"/>
        <v>7.9562187315666444</v>
      </c>
    </row>
    <row r="29" spans="1:7" ht="21" customHeight="1" thickBot="1">
      <c r="A29" s="1"/>
      <c r="B29" s="4" t="s">
        <v>51</v>
      </c>
      <c r="C29" s="24">
        <f>SUM(C11:C28)</f>
        <v>1409435.9999999998</v>
      </c>
      <c r="D29" s="24">
        <f>SUM(D11:D28)</f>
        <v>1409435.9999999998</v>
      </c>
      <c r="E29" s="40">
        <f t="shared" si="0"/>
        <v>0</v>
      </c>
      <c r="F29" s="24">
        <f>SUM(F11:F28)</f>
        <v>1006557.1000000001</v>
      </c>
      <c r="G29" s="7">
        <f t="shared" si="1"/>
        <v>71.415594606637001</v>
      </c>
    </row>
  </sheetData>
  <mergeCells count="12">
    <mergeCell ref="B14:B15"/>
    <mergeCell ref="A7:A9"/>
    <mergeCell ref="B7:B9"/>
    <mergeCell ref="F7:F9"/>
    <mergeCell ref="F1:G3"/>
    <mergeCell ref="C14:C15"/>
    <mergeCell ref="D14:D15"/>
    <mergeCell ref="E14:E15"/>
    <mergeCell ref="F14:F15"/>
    <mergeCell ref="G14:G15"/>
    <mergeCell ref="A4:G6"/>
    <mergeCell ref="A14:A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Voronina</cp:lastModifiedBy>
  <cp:lastPrinted>2018-12-24T07:00:35Z</cp:lastPrinted>
  <dcterms:created xsi:type="dcterms:W3CDTF">2013-11-14T03:06:29Z</dcterms:created>
  <dcterms:modified xsi:type="dcterms:W3CDTF">2018-12-24T09:04:43Z</dcterms:modified>
</cp:coreProperties>
</file>