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2" windowWidth="19092" windowHeight="11760" activeTab="2"/>
  </bookViews>
  <sheets>
    <sheet name="Приложение 1" sheetId="2" r:id="rId1"/>
    <sheet name="Приложение 2" sheetId="3" r:id="rId2"/>
    <sheet name="Приложение 3" sheetId="4" r:id="rId3"/>
  </sheets>
  <definedNames>
    <definedName name="_xlnm.Print_Titles" localSheetId="0">'Приложение 1'!$8:$8</definedName>
    <definedName name="_xlnm.Print_Titles" localSheetId="2">'Приложение 3'!$10:$10</definedName>
  </definedNames>
  <calcPr calcId="124519"/>
</workbook>
</file>

<file path=xl/calcChain.xml><?xml version="1.0" encoding="utf-8"?>
<calcChain xmlns="http://schemas.openxmlformats.org/spreadsheetml/2006/main">
  <c r="F28" i="4"/>
  <c r="F27"/>
  <c r="F26"/>
  <c r="F25"/>
  <c r="F24"/>
  <c r="F23"/>
  <c r="F22"/>
  <c r="F21"/>
  <c r="F20"/>
  <c r="F19"/>
  <c r="F18"/>
  <c r="F17"/>
  <c r="F16"/>
  <c r="F14"/>
  <c r="F13"/>
  <c r="F12"/>
  <c r="F11"/>
  <c r="G27" i="2"/>
  <c r="C9"/>
  <c r="G29" i="4"/>
  <c r="E29"/>
  <c r="D29"/>
  <c r="C29"/>
  <c r="H28"/>
  <c r="G28" i="2"/>
  <c r="E9"/>
  <c r="E26"/>
  <c r="G17"/>
  <c r="E19"/>
  <c r="G24"/>
  <c r="C19"/>
  <c r="C26"/>
  <c r="C19" i="3"/>
  <c r="H27" i="4"/>
  <c r="H26"/>
  <c r="H25"/>
  <c r="H24"/>
  <c r="H23"/>
  <c r="H22"/>
  <c r="H21"/>
  <c r="H20"/>
  <c r="H19"/>
  <c r="H18"/>
  <c r="H17"/>
  <c r="H16"/>
  <c r="H14"/>
  <c r="H13"/>
  <c r="H12"/>
  <c r="H11"/>
  <c r="G18" i="3"/>
  <c r="F19"/>
  <c r="D19"/>
  <c r="E18"/>
  <c r="G17"/>
  <c r="E17"/>
  <c r="G16"/>
  <c r="E16"/>
  <c r="G15"/>
  <c r="E15"/>
  <c r="G14"/>
  <c r="E14"/>
  <c r="G13"/>
  <c r="E13"/>
  <c r="G12"/>
  <c r="E12"/>
  <c r="G11"/>
  <c r="E11"/>
  <c r="G10"/>
  <c r="E10"/>
  <c r="G9"/>
  <c r="E9"/>
  <c r="G8"/>
  <c r="E8"/>
  <c r="E19" s="1"/>
  <c r="G29" i="2"/>
  <c r="G20"/>
  <c r="G21"/>
  <c r="G22"/>
  <c r="G23"/>
  <c r="G11"/>
  <c r="G12"/>
  <c r="G13"/>
  <c r="G14"/>
  <c r="G15"/>
  <c r="G16"/>
  <c r="G10"/>
  <c r="G19" i="3"/>
  <c r="G19" i="2"/>
  <c r="F29" i="4" l="1"/>
  <c r="H29"/>
  <c r="E33" i="2"/>
  <c r="F28" s="1"/>
  <c r="G26"/>
  <c r="G9"/>
  <c r="C33"/>
  <c r="F27" l="1"/>
  <c r="F22"/>
  <c r="F25"/>
  <c r="F32"/>
  <c r="F18"/>
  <c r="F13"/>
  <c r="F29"/>
  <c r="F9"/>
  <c r="F19"/>
  <c r="F11"/>
  <c r="F26"/>
  <c r="F24"/>
  <c r="F16"/>
  <c r="F10"/>
  <c r="F23"/>
  <c r="F17"/>
  <c r="F14"/>
  <c r="F21"/>
  <c r="F20"/>
  <c r="D31"/>
  <c r="D23"/>
  <c r="D24"/>
  <c r="D20"/>
  <c r="D15"/>
  <c r="D11"/>
  <c r="D14"/>
  <c r="D10"/>
  <c r="D19"/>
  <c r="D27"/>
  <c r="D28"/>
  <c r="D29"/>
  <c r="D21"/>
  <c r="D30"/>
  <c r="D22"/>
  <c r="D17"/>
  <c r="D13"/>
  <c r="D16"/>
  <c r="D12"/>
  <c r="G33"/>
  <c r="D26"/>
  <c r="D9"/>
  <c r="F33" l="1"/>
  <c r="D33"/>
</calcChain>
</file>

<file path=xl/sharedStrings.xml><?xml version="1.0" encoding="utf-8"?>
<sst xmlns="http://schemas.openxmlformats.org/spreadsheetml/2006/main" count="94" uniqueCount="90">
  <si>
    <t>№ п/п</t>
  </si>
  <si>
    <t>Наименование вида дохода</t>
  </si>
  <si>
    <t>сумма тыс. руб.</t>
  </si>
  <si>
    <t>уд.вес (%)</t>
  </si>
  <si>
    <t>(гр.5/гр.3)  (%)</t>
  </si>
  <si>
    <t>Налоговые доходы – всего, в т.ч.</t>
  </si>
  <si>
    <t>Налог на доходы физических лиц</t>
  </si>
  <si>
    <t>Акцизы</t>
  </si>
  <si>
    <t>ЕНВД</t>
  </si>
  <si>
    <t>Единый с/х налог</t>
  </si>
  <si>
    <t>Налог на имущество физических лиц</t>
  </si>
  <si>
    <t>Земельный налог</t>
  </si>
  <si>
    <t>Государственная пошлина</t>
  </si>
  <si>
    <t>Неналоговые доходы всего, в т.ч.</t>
  </si>
  <si>
    <t>Доходы от использования имущества</t>
  </si>
  <si>
    <t>Платежи при пользовании природными ресурсами</t>
  </si>
  <si>
    <t>Доходы от оказания платных услуг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</si>
  <si>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</si>
  <si>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</si>
  <si>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</si>
  <si>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– всего, в т.ч.</t>
  </si>
  <si>
    <t>Дотации</t>
  </si>
  <si>
    <t xml:space="preserve">Субсидии </t>
  </si>
  <si>
    <t>Субвенции</t>
  </si>
  <si>
    <t>Прочие безвозмездные поступления</t>
  </si>
  <si>
    <t>Возврат остатков субсидий, субвенций</t>
  </si>
  <si>
    <t>Доходы бюджета – итого:</t>
  </si>
  <si>
    <t>Иные межбюджетные трансферты</t>
  </si>
  <si>
    <t>Код раздела</t>
  </si>
  <si>
    <t>Наименование раздела</t>
  </si>
  <si>
    <t>Отклонения (гр.4-гр.3)</t>
  </si>
  <si>
    <t>(тыс.руб.)</t>
  </si>
  <si>
    <t>Исполнено</t>
  </si>
  <si>
    <t>(гр.6/гр.4) (%)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</si>
  <si>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</si>
  <si>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</si>
  <si>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</si>
  <si>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</si>
  <si>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</si>
  <si>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</si>
  <si>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 и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</si>
  <si>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</si>
  <si>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</si>
  <si>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</si>
  <si>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</si>
  <si>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 xml:space="preserve">Итого расходов </t>
  </si>
  <si>
    <t>№    п/п</t>
  </si>
  <si>
    <t>Наименование программы</t>
  </si>
  <si>
    <t>(тыс. руб.)</t>
  </si>
  <si>
    <t>%                       исполнения</t>
  </si>
  <si>
    <t>(гр.6/гр.4)</t>
  </si>
  <si>
    <t>Итого</t>
  </si>
  <si>
    <t xml:space="preserve">МП "Развитие муниципального управления и муниципальной службы в муниципальном образовании город Саяногорск на 2016 - 2020 годы"
</t>
  </si>
  <si>
    <t xml:space="preserve">МП "Обеспечение общественного порядка, противодействие преступности и повышение безопасности дорожного движения в муниципальном образовании город Саяногорск на 2016 - 2020 годы"
</t>
  </si>
  <si>
    <t xml:space="preserve">МП "Энергосбережение и повышение энергоэффективности в муниципальном образовании г. Саяногорск на 2010 - 2015 годы и на перспективу до 2020 года"
</t>
  </si>
  <si>
    <t xml:space="preserve">    % исполнения</t>
  </si>
  <si>
    <t>Задолженность и перерасчеты по отмененным налогам, сборам и иным обязательным платежам</t>
  </si>
  <si>
    <t>МП "Формирование комфортной городской среды на территории муниципального образования город Саяногорск на 2018-2022 годы"</t>
  </si>
  <si>
    <t xml:space="preserve">МП "Улучшение экологического состояния муниципального образования город Саяногорск на 2014 - 2020 годы"
</t>
  </si>
  <si>
    <t xml:space="preserve">МП "Основные направления содействия развитию малого и среднего предпринимательства на территории муниципального образования г. Саяногорск на 2018 - 2020 годы"
</t>
  </si>
  <si>
    <t>Плановые назначения                на 2019 год</t>
  </si>
  <si>
    <t>Исполнено за 1 квартал 2019года</t>
  </si>
  <si>
    <t xml:space="preserve">Анализ исполнения доходной части бюджета за 1 квартал 2019 года </t>
  </si>
  <si>
    <t>Налог, взим.в связи с прим.патентной системы налогообложения</t>
  </si>
  <si>
    <t xml:space="preserve">Показатели исполнения бюджета муниципального образования город Саяногорск 
за 1 квартал 2019года
</t>
  </si>
  <si>
    <t xml:space="preserve">Назначено на 2019 год Решение от 19.02.2019     № 126 (тыс.руб.) </t>
  </si>
  <si>
    <t>Исполнено за 1 квартал 2019 года (тыс.руб.)</t>
  </si>
  <si>
    <t>Показатели исполнения бюджета муниципального образования город Саяногорск  по муниципальным программам                                                            (далее – МП) за 1квартал 2019 года</t>
  </si>
  <si>
    <t xml:space="preserve">Назначено на 2019 год </t>
  </si>
  <si>
    <t>Исполнено за 1 квартал 2019 года               (тыс. руб.)</t>
  </si>
  <si>
    <t xml:space="preserve"> Решение от               19.02.2019 №126</t>
  </si>
  <si>
    <t>Предусмотрено ассигнований в муниципальных программах на 2019 год</t>
  </si>
  <si>
    <t xml:space="preserve">МП "Управление муниципальными финансами и обслуживание муниципального долга на 2014 - 2024 годы"
</t>
  </si>
  <si>
    <t xml:space="preserve">МП "Развитие и совершенствование системы гражданской обороны, пожарной безопасности, безопасности людей на водных объектах, защиты населения и территорий муниципального образования г. Саяногорск от чрезвычайных ситуаций природного и техногенного характера на 2014 - 2021 годы"
</t>
  </si>
  <si>
    <t xml:space="preserve">МП "Развитие жилищно-коммунального хозяйства и транспортной системы муниципального образования город Саяногорск на 2016 - 2021 годы"
</t>
  </si>
  <si>
    <t xml:space="preserve">МП "Управление муниципальным имуществом и земельными ресурсами на 2015 - 2025 годы"
</t>
  </si>
  <si>
    <t xml:space="preserve">МП "Социальная поддержка и содействие занятости в муниципальном образовании город Саяногорск (на 2015 - 2021 годы)"
</t>
  </si>
  <si>
    <t xml:space="preserve">МП "Развитие образования в муниципальном образовании г. Саяногорск на 2015 - 2025 гг."
</t>
  </si>
  <si>
    <t xml:space="preserve">МП "Специальная оценка условий труда в муниципальных учреждениях муниципального образования г. Саяногорск на 2017 - 2021 годы"
</t>
  </si>
  <si>
    <t xml:space="preserve">МП "Развитие культуры и СМИ в муниципальном образовании г. Саяногорск на 2015 - 2021 гг."
</t>
  </si>
  <si>
    <t xml:space="preserve">МП "Развитие физической культуры, спорта, туризма и молодежной политики в муниципальном образовании город Саяногорск на 2016 - 2021 годы"
</t>
  </si>
  <si>
    <t xml:space="preserve">МП "Обеспечение жильем молодых семей" на 2016 - 2021 годы
</t>
  </si>
  <si>
    <r>
      <t>Назначено на 2019 год                  Постановление от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28.05.2019     № 360 </t>
    </r>
  </si>
  <si>
    <t>по состоянию на 28.05.2019</t>
  </si>
  <si>
    <t>Отклонения                   гр.4-гр.5</t>
  </si>
  <si>
    <t xml:space="preserve">МП "Обеспечение землеустройства и улучшение инженерно-технической инфраструктуры территорий садоводческих, огороднических некоммерческих товариществ муниципального образования город Саяногорск на 2018 - 2021 годы"
</t>
  </si>
  <si>
    <t>Приложение №3 к заключению от 05.06.2019</t>
  </si>
  <si>
    <t>Приложение №1 к заключению от 05.06.2019</t>
  </si>
  <si>
    <t>Приложение № 2 к заключению от 05.06.2019</t>
  </si>
  <si>
    <t xml:space="preserve">Назначено на 2019 год Постановление от 28.05.2019 №360 (тыс.руб.)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</si>
</sst>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.0"/>
    <numFmt numFmtId="165" formatCode="#,##0.0"/>
  </numFmts>
  <fonts count="1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164" fontId="2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4" fontId="1" fillId="0" borderId="2" xfId="0" applyNumberFormat="1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top" wrapText="1"/>
    </xf>
    <xf numFmtId="2" fontId="0" fillId="0" borderId="0" xfId="0" applyNumberFormat="1"/>
    <xf numFmtId="2" fontId="1" fillId="0" borderId="0" xfId="0" applyNumberFormat="1" applyFont="1" applyBorder="1" applyAlignment="1">
      <alignment horizontal="center" vertical="top" wrapText="1"/>
    </xf>
    <xf numFmtId="0" fontId="0" fillId="0" borderId="0" xfId="0" applyBorder="1"/>
    <xf numFmtId="43" fontId="1" fillId="0" borderId="5" xfId="0" applyNumberFormat="1" applyFont="1" applyBorder="1" applyAlignment="1">
      <alignment horizontal="center" vertical="top" wrapText="1"/>
    </xf>
    <xf numFmtId="43" fontId="2" fillId="0" borderId="2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43" fontId="1" fillId="0" borderId="6" xfId="0" applyNumberFormat="1" applyFont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center" vertical="top" wrapText="1"/>
    </xf>
    <xf numFmtId="43" fontId="6" fillId="0" borderId="5" xfId="0" applyNumberFormat="1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right" vertical="top" wrapText="1"/>
    </xf>
    <xf numFmtId="4" fontId="2" fillId="0" borderId="2" xfId="0" applyNumberFormat="1" applyFont="1" applyBorder="1" applyAlignment="1">
      <alignment horizontal="right" vertical="top" wrapText="1"/>
    </xf>
    <xf numFmtId="0" fontId="1" fillId="0" borderId="7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165" fontId="2" fillId="0" borderId="2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horizontal="center" vertical="top"/>
    </xf>
    <xf numFmtId="43" fontId="1" fillId="0" borderId="5" xfId="0" applyNumberFormat="1" applyFont="1" applyBorder="1" applyAlignment="1">
      <alignment vertical="top" wrapText="1"/>
    </xf>
    <xf numFmtId="43" fontId="1" fillId="0" borderId="2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43" fontId="10" fillId="0" borderId="5" xfId="0" applyNumberFormat="1" applyFont="1" applyBorder="1" applyAlignment="1">
      <alignment horizontal="center" vertical="top" wrapText="1"/>
    </xf>
    <xf numFmtId="43" fontId="1" fillId="0" borderId="5" xfId="0" applyNumberFormat="1" applyFont="1" applyBorder="1" applyAlignment="1">
      <alignment horizontal="center" vertical="top" wrapText="1"/>
    </xf>
    <xf numFmtId="43" fontId="11" fillId="0" borderId="5" xfId="0" applyNumberFormat="1" applyFont="1" applyBorder="1" applyAlignment="1">
      <alignment horizontal="center" vertical="top" wrapText="1"/>
    </xf>
    <xf numFmtId="43" fontId="11" fillId="0" borderId="6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vertical="top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11" xfId="0" applyBorder="1" applyAlignment="1">
      <alignment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8" fillId="0" borderId="0" xfId="0" applyFont="1" applyFill="1" applyAlignment="1">
      <alignment wrapText="1"/>
    </xf>
    <xf numFmtId="43" fontId="1" fillId="0" borderId="5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1" fillId="0" borderId="6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3"/>
  <sheetViews>
    <sheetView workbookViewId="0">
      <selection activeCell="C1" sqref="C1"/>
    </sheetView>
  </sheetViews>
  <sheetFormatPr defaultRowHeight="14.4"/>
  <cols>
    <col min="1" max="1" width="4.88671875" customWidth="1"/>
    <col min="2" max="2" width="24.88671875" customWidth="1"/>
    <col min="3" max="3" width="13.6640625" customWidth="1"/>
    <col min="4" max="4" width="10.88671875" customWidth="1"/>
    <col min="5" max="5" width="11.44140625" customWidth="1"/>
    <col min="6" max="6" width="11.88671875" customWidth="1"/>
    <col min="7" max="7" width="12.5546875" customWidth="1"/>
  </cols>
  <sheetData>
    <row r="1" spans="1:9" ht="29.25" customHeight="1">
      <c r="F1" s="47" t="s">
        <v>87</v>
      </c>
      <c r="G1" s="48"/>
    </row>
    <row r="2" spans="1:9" ht="25.5" customHeight="1"/>
    <row r="3" spans="1:9" ht="16.8">
      <c r="A3" s="49" t="s">
        <v>62</v>
      </c>
      <c r="B3" s="49"/>
      <c r="C3" s="49"/>
      <c r="D3" s="49"/>
      <c r="E3" s="49"/>
      <c r="F3" s="49"/>
      <c r="G3" s="49"/>
    </row>
    <row r="4" spans="1:9" ht="15" thickBot="1"/>
    <row r="5" spans="1:9" ht="36" customHeight="1" thickBot="1">
      <c r="A5" s="50" t="s">
        <v>0</v>
      </c>
      <c r="B5" s="50" t="s">
        <v>1</v>
      </c>
      <c r="C5" s="53" t="s">
        <v>60</v>
      </c>
      <c r="D5" s="54"/>
      <c r="E5" s="53" t="s">
        <v>61</v>
      </c>
      <c r="F5" s="55"/>
      <c r="G5" s="54"/>
    </row>
    <row r="6" spans="1:9" ht="37.5" customHeight="1">
      <c r="A6" s="51"/>
      <c r="B6" s="51"/>
      <c r="C6" s="50" t="s">
        <v>2</v>
      </c>
      <c r="D6" s="50" t="s">
        <v>3</v>
      </c>
      <c r="E6" s="50" t="s">
        <v>2</v>
      </c>
      <c r="F6" s="50" t="s">
        <v>3</v>
      </c>
      <c r="G6" s="3" t="s">
        <v>55</v>
      </c>
    </row>
    <row r="7" spans="1:9" ht="37.5" customHeight="1" thickBot="1">
      <c r="A7" s="52"/>
      <c r="B7" s="52"/>
      <c r="C7" s="52"/>
      <c r="D7" s="52"/>
      <c r="E7" s="52"/>
      <c r="F7" s="52"/>
      <c r="G7" s="2" t="s">
        <v>4</v>
      </c>
    </row>
    <row r="8" spans="1:9" ht="14.25" customHeight="1" thickBot="1">
      <c r="A8" s="14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  <c r="G8" s="32">
        <v>7</v>
      </c>
    </row>
    <row r="9" spans="1:9" ht="39.75" customHeight="1" thickBot="1">
      <c r="A9" s="1"/>
      <c r="B9" s="4" t="s">
        <v>5</v>
      </c>
      <c r="C9" s="20">
        <f>C10+C11+C12+C13+C14+C15+C16+C17+C18</f>
        <v>645816.4</v>
      </c>
      <c r="D9" s="20">
        <f>C9/C33*100</f>
        <v>44.731478379376327</v>
      </c>
      <c r="E9" s="20">
        <f>E10+E11+E12+E13+E14+E15+E16+E17+E18</f>
        <v>141121.1</v>
      </c>
      <c r="F9" s="20">
        <f>E9/E33*100</f>
        <v>44.012593641427408</v>
      </c>
      <c r="G9" s="34">
        <f>E9/C9*100</f>
        <v>21.851581966639436</v>
      </c>
    </row>
    <row r="10" spans="1:9" ht="36" customHeight="1" thickBot="1">
      <c r="A10" s="1">
        <v>1</v>
      </c>
      <c r="B10" s="6" t="s">
        <v>6</v>
      </c>
      <c r="C10" s="19">
        <v>519317</v>
      </c>
      <c r="D10" s="19">
        <f>C10/C33*100</f>
        <v>35.96969224928722</v>
      </c>
      <c r="E10" s="19">
        <v>121045.7</v>
      </c>
      <c r="F10" s="19">
        <f>E10/E33*100</f>
        <v>37.751514168626301</v>
      </c>
      <c r="G10" s="33">
        <f>E10/C10*100</f>
        <v>23.308634225338281</v>
      </c>
      <c r="H10" s="21"/>
      <c r="I10" s="21"/>
    </row>
    <row r="11" spans="1:9" ht="27" customHeight="1" thickBot="1">
      <c r="A11" s="1">
        <v>2</v>
      </c>
      <c r="B11" s="6" t="s">
        <v>7</v>
      </c>
      <c r="C11" s="19">
        <v>3495.6</v>
      </c>
      <c r="D11" s="19">
        <f>C11/C33*100</f>
        <v>0.24211735072529575</v>
      </c>
      <c r="E11" s="19">
        <v>876.4</v>
      </c>
      <c r="F11" s="19">
        <f>E11/E33*100</f>
        <v>0.27333004821636864</v>
      </c>
      <c r="G11" s="33">
        <f t="shared" ref="G11:G16" si="0">E11/C11*100</f>
        <v>25.071518480375328</v>
      </c>
      <c r="I11" s="21"/>
    </row>
    <row r="12" spans="1:9" ht="30" customHeight="1" thickBot="1">
      <c r="A12" s="1">
        <v>3</v>
      </c>
      <c r="B12" s="6" t="s">
        <v>8</v>
      </c>
      <c r="C12" s="19">
        <v>28382</v>
      </c>
      <c r="D12" s="19">
        <f>C12/C33*100</f>
        <v>1.9658355213083143</v>
      </c>
      <c r="E12" s="19">
        <v>6633.1</v>
      </c>
      <c r="F12" s="19">
        <v>3.12</v>
      </c>
      <c r="G12" s="33">
        <f t="shared" si="0"/>
        <v>23.370798393347897</v>
      </c>
      <c r="I12" s="21"/>
    </row>
    <row r="13" spans="1:9" ht="21" customHeight="1" thickBot="1">
      <c r="A13" s="1">
        <v>4</v>
      </c>
      <c r="B13" s="6" t="s">
        <v>9</v>
      </c>
      <c r="C13" s="19">
        <v>683.3</v>
      </c>
      <c r="D13" s="19">
        <f>C13/C33*100</f>
        <v>4.7327722208088618E-2</v>
      </c>
      <c r="E13" s="19">
        <v>764.3</v>
      </c>
      <c r="F13" s="19">
        <f>E13/E33*100</f>
        <v>0.2383685027975474</v>
      </c>
      <c r="G13" s="33">
        <f t="shared" si="0"/>
        <v>111.85423679203863</v>
      </c>
    </row>
    <row r="14" spans="1:9" ht="63" customHeight="1" thickBot="1">
      <c r="A14" s="1">
        <v>5</v>
      </c>
      <c r="B14" s="6" t="s">
        <v>63</v>
      </c>
      <c r="C14" s="19">
        <v>702</v>
      </c>
      <c r="D14" s="19">
        <f>C14/C33*100</f>
        <v>4.8622948909817373E-2</v>
      </c>
      <c r="E14" s="19">
        <v>184.5</v>
      </c>
      <c r="F14" s="19">
        <f>E14/E33*100</f>
        <v>5.7541526581378379E-2</v>
      </c>
      <c r="G14" s="33">
        <f t="shared" si="0"/>
        <v>26.282051282051285</v>
      </c>
    </row>
    <row r="15" spans="1:9" ht="42" customHeight="1" thickBot="1">
      <c r="A15" s="1">
        <v>6</v>
      </c>
      <c r="B15" s="6" t="s">
        <v>10</v>
      </c>
      <c r="C15" s="19">
        <v>27475</v>
      </c>
      <c r="D15" s="19">
        <f>C15/C33*100</f>
        <v>1.9030135631014706</v>
      </c>
      <c r="E15" s="19">
        <v>1812.9</v>
      </c>
      <c r="F15" s="19">
        <v>0.14000000000000001</v>
      </c>
      <c r="G15" s="33">
        <f t="shared" si="0"/>
        <v>6.5983621474067338</v>
      </c>
    </row>
    <row r="16" spans="1:9" ht="33.75" customHeight="1" thickBot="1">
      <c r="A16" s="1">
        <v>7</v>
      </c>
      <c r="B16" s="6" t="s">
        <v>11</v>
      </c>
      <c r="C16" s="19">
        <v>53490</v>
      </c>
      <c r="D16" s="19">
        <f>C16/C33*100</f>
        <v>3.7049024746241188</v>
      </c>
      <c r="E16" s="19">
        <v>7204.7</v>
      </c>
      <c r="F16" s="19">
        <f>E16/E33*100</f>
        <v>2.2469888160480043</v>
      </c>
      <c r="G16" s="33">
        <f t="shared" si="0"/>
        <v>13.469246588147316</v>
      </c>
    </row>
    <row r="17" spans="1:9" ht="36.75" customHeight="1" thickBot="1">
      <c r="A17" s="1">
        <v>8</v>
      </c>
      <c r="B17" s="6" t="s">
        <v>12</v>
      </c>
      <c r="C17" s="19">
        <v>12271</v>
      </c>
      <c r="D17" s="19">
        <f>C17/C33*100</f>
        <v>0.84993191748200714</v>
      </c>
      <c r="E17" s="19">
        <v>2599.5</v>
      </c>
      <c r="F17" s="19">
        <f>E17/E33*100</f>
        <v>0.81072736232137188</v>
      </c>
      <c r="G17" s="33">
        <f>E17/C17*100</f>
        <v>21.184092575992178</v>
      </c>
    </row>
    <row r="18" spans="1:9" ht="86.4" customHeight="1" thickBot="1">
      <c r="A18" s="1">
        <v>9</v>
      </c>
      <c r="B18" s="6" t="s">
        <v>56</v>
      </c>
      <c r="C18" s="19">
        <v>0.5</v>
      </c>
      <c r="D18" s="19">
        <v>0</v>
      </c>
      <c r="E18" s="19">
        <v>0</v>
      </c>
      <c r="F18" s="19">
        <f>E18/E33*100</f>
        <v>0</v>
      </c>
      <c r="G18" s="33">
        <v>0</v>
      </c>
    </row>
    <row r="19" spans="1:9" ht="34.5" customHeight="1" thickBot="1">
      <c r="A19" s="1"/>
      <c r="B19" s="4" t="s">
        <v>13</v>
      </c>
      <c r="C19" s="20">
        <f>C20+C21+C22+C23+C24</f>
        <v>58637.299999999996</v>
      </c>
      <c r="D19" s="20">
        <f>C19/C33*100</f>
        <v>4.0614222822074559</v>
      </c>
      <c r="E19" s="20">
        <f>E20+E21+E22+E23+E24+E25</f>
        <v>11324.8</v>
      </c>
      <c r="F19" s="20">
        <f>E19/E33*100</f>
        <v>3.5319581584216468</v>
      </c>
      <c r="G19" s="34">
        <f t="shared" ref="G19:G24" si="1">E19/C19*100</f>
        <v>19.31330398909909</v>
      </c>
    </row>
    <row r="20" spans="1:9" ht="54" customHeight="1" thickBot="1">
      <c r="A20" s="1">
        <v>1</v>
      </c>
      <c r="B20" s="6" t="s">
        <v>14</v>
      </c>
      <c r="C20" s="19">
        <v>35927.599999999999</v>
      </c>
      <c r="D20" s="19">
        <f>C20/C33*100</f>
        <v>2.4884698849748643</v>
      </c>
      <c r="E20" s="19">
        <v>4935.2</v>
      </c>
      <c r="F20" s="19">
        <f>E20/E33*100</f>
        <v>1.5391812573681223</v>
      </c>
      <c r="G20" s="33">
        <f t="shared" si="1"/>
        <v>13.736514545920128</v>
      </c>
    </row>
    <row r="21" spans="1:9" ht="66" customHeight="1" thickBot="1">
      <c r="A21" s="1">
        <v>2</v>
      </c>
      <c r="B21" s="6" t="s">
        <v>15</v>
      </c>
      <c r="C21" s="19">
        <v>5799.4</v>
      </c>
      <c r="D21" s="19">
        <f>C21/C33*100</f>
        <v>0.40168650983987869</v>
      </c>
      <c r="E21" s="19">
        <v>1447.1</v>
      </c>
      <c r="F21" s="19">
        <f>E21/E33*100</f>
        <v>0.4513189328775753</v>
      </c>
      <c r="G21" s="33">
        <f t="shared" si="1"/>
        <v>24.952581301513948</v>
      </c>
    </row>
    <row r="22" spans="1:9" ht="39.75" customHeight="1" thickBot="1">
      <c r="A22" s="1">
        <v>3</v>
      </c>
      <c r="B22" s="6" t="s">
        <v>16</v>
      </c>
      <c r="C22" s="19">
        <v>2119.1999999999998</v>
      </c>
      <c r="D22" s="19">
        <f>C22/C33*100</f>
        <v>0.14678312440126065</v>
      </c>
      <c r="E22" s="19">
        <v>2292.6999999999998</v>
      </c>
      <c r="F22" s="19">
        <f>E22/E33*100</f>
        <v>0.71504313275407161</v>
      </c>
      <c r="G22" s="33">
        <f t="shared" si="1"/>
        <v>108.1870517176293</v>
      </c>
    </row>
    <row r="23" spans="1:9" ht="65.25" customHeight="1" thickBot="1">
      <c r="A23" s="1">
        <v>4</v>
      </c>
      <c r="B23" s="6" t="s">
        <v>17</v>
      </c>
      <c r="C23" s="19">
        <v>9700</v>
      </c>
      <c r="D23" s="19">
        <f>C23/C33*100</f>
        <v>0.67185556185929995</v>
      </c>
      <c r="E23" s="19">
        <v>1137.9000000000001</v>
      </c>
      <c r="F23" s="19">
        <f>E23/E33*100</f>
        <v>0.35488619564742796</v>
      </c>
      <c r="G23" s="33">
        <f t="shared" si="1"/>
        <v>11.730927835051547</v>
      </c>
    </row>
    <row r="24" spans="1:9" ht="39.75" customHeight="1" thickBot="1">
      <c r="A24" s="1">
        <v>5</v>
      </c>
      <c r="B24" s="6" t="s">
        <v>18</v>
      </c>
      <c r="C24" s="19">
        <v>5091.1000000000004</v>
      </c>
      <c r="D24" s="19">
        <f>C24/C33*100</f>
        <v>0.35262720113215279</v>
      </c>
      <c r="E24" s="19">
        <v>1516.4</v>
      </c>
      <c r="F24" s="19">
        <f>E24/E33*100</f>
        <v>0.47293209164228822</v>
      </c>
      <c r="G24" s="33">
        <f t="shared" si="1"/>
        <v>29.785311622242737</v>
      </c>
    </row>
    <row r="25" spans="1:9" ht="31.8" thickBot="1">
      <c r="A25" s="1">
        <v>6</v>
      </c>
      <c r="B25" s="6" t="s">
        <v>19</v>
      </c>
      <c r="C25" s="19">
        <v>0</v>
      </c>
      <c r="D25" s="19">
        <v>0</v>
      </c>
      <c r="E25" s="19">
        <v>-4.5</v>
      </c>
      <c r="F25" s="19">
        <f>E25/E33*100</f>
        <v>-1.403451867838497E-3</v>
      </c>
      <c r="G25" s="33">
        <v>0</v>
      </c>
    </row>
    <row r="26" spans="1:9" ht="49.5" customHeight="1" thickBot="1">
      <c r="A26" s="1"/>
      <c r="B26" s="4" t="s">
        <v>20</v>
      </c>
      <c r="C26" s="20">
        <f>C27+C28+C29+C30+C31</f>
        <v>739309</v>
      </c>
      <c r="D26" s="20">
        <f>C26/C33*100</f>
        <v>51.207099338416207</v>
      </c>
      <c r="E26" s="20">
        <f>E27+E28+E29+E30+E31+E32</f>
        <v>168192.10000000003</v>
      </c>
      <c r="F26" s="20">
        <f>E26/E33*100</f>
        <v>52.455448200150954</v>
      </c>
      <c r="G26" s="34">
        <f>E26/C26*100</f>
        <v>22.749905655145554</v>
      </c>
    </row>
    <row r="27" spans="1:9" ht="25.5" customHeight="1" thickBot="1">
      <c r="A27" s="1">
        <v>1</v>
      </c>
      <c r="B27" s="6" t="s">
        <v>21</v>
      </c>
      <c r="C27" s="19">
        <v>9649</v>
      </c>
      <c r="D27" s="19">
        <f>C27/C33*100</f>
        <v>0.66832312540003969</v>
      </c>
      <c r="E27" s="37">
        <v>2412</v>
      </c>
      <c r="F27" s="19">
        <f>E27/E33*100</f>
        <v>0.75225020116143437</v>
      </c>
      <c r="G27" s="33">
        <f>E27/C27*100</f>
        <v>24.997409057933464</v>
      </c>
      <c r="H27" s="21"/>
    </row>
    <row r="28" spans="1:9" ht="28.5" customHeight="1" thickBot="1">
      <c r="A28" s="1">
        <v>2</v>
      </c>
      <c r="B28" s="6" t="s">
        <v>22</v>
      </c>
      <c r="C28" s="19">
        <v>3236</v>
      </c>
      <c r="D28" s="19">
        <f>C28/C33*100</f>
        <v>0.22413655651306127</v>
      </c>
      <c r="E28" s="19">
        <v>2238.6999999999998</v>
      </c>
      <c r="F28" s="19">
        <f>E28/E33*100</f>
        <v>0.69820171034000955</v>
      </c>
      <c r="G28" s="33">
        <f>E28/C28*100</f>
        <v>69.181087762669961</v>
      </c>
      <c r="I28" s="21"/>
    </row>
    <row r="29" spans="1:9" ht="31.5" customHeight="1" thickBot="1">
      <c r="A29" s="1">
        <v>3</v>
      </c>
      <c r="B29" s="6" t="s">
        <v>23</v>
      </c>
      <c r="C29" s="19">
        <v>726424</v>
      </c>
      <c r="D29" s="19">
        <f>C29/C33*100</f>
        <v>50.314639656503104</v>
      </c>
      <c r="E29" s="19">
        <v>165149.70000000001</v>
      </c>
      <c r="F29" s="19">
        <f>E29/E33*100</f>
        <v>51.506589986214991</v>
      </c>
      <c r="G29" s="33">
        <f>E29/C29*100</f>
        <v>22.734615045758403</v>
      </c>
    </row>
    <row r="30" spans="1:9" ht="31.8" thickBot="1">
      <c r="A30" s="1">
        <v>4</v>
      </c>
      <c r="B30" s="6" t="s">
        <v>24</v>
      </c>
      <c r="C30" s="19">
        <v>0</v>
      </c>
      <c r="D30" s="19">
        <f>C30/C33*100</f>
        <v>0</v>
      </c>
      <c r="E30" s="19">
        <v>0</v>
      </c>
      <c r="F30" s="19">
        <v>0</v>
      </c>
      <c r="G30" s="33">
        <v>0</v>
      </c>
    </row>
    <row r="31" spans="1:9" ht="31.8" thickBot="1">
      <c r="A31" s="1">
        <v>5</v>
      </c>
      <c r="B31" s="6" t="s">
        <v>27</v>
      </c>
      <c r="C31" s="19">
        <v>0</v>
      </c>
      <c r="D31" s="19">
        <f>C31/C33*100</f>
        <v>0</v>
      </c>
      <c r="E31" s="19">
        <v>0</v>
      </c>
      <c r="F31" s="19">
        <v>0</v>
      </c>
      <c r="G31" s="33">
        <v>0</v>
      </c>
    </row>
    <row r="32" spans="1:9" ht="36.75" customHeight="1" thickBot="1">
      <c r="A32" s="1">
        <v>6</v>
      </c>
      <c r="B32" s="6" t="s">
        <v>25</v>
      </c>
      <c r="C32" s="19">
        <v>0</v>
      </c>
      <c r="D32" s="19">
        <v>0</v>
      </c>
      <c r="E32" s="19">
        <v>-1608.3</v>
      </c>
      <c r="F32" s="19">
        <f>E32/E33*100</f>
        <v>-0.50159369756547878</v>
      </c>
      <c r="G32" s="33">
        <v>0</v>
      </c>
    </row>
    <row r="33" spans="1:7" ht="37.5" customHeight="1" thickBot="1">
      <c r="A33" s="1"/>
      <c r="B33" s="4" t="s">
        <v>26</v>
      </c>
      <c r="C33" s="20">
        <f>C9+C19+C26</f>
        <v>1443762.7000000002</v>
      </c>
      <c r="D33" s="20">
        <f>D26+D19+D9</f>
        <v>99.999999999999986</v>
      </c>
      <c r="E33" s="20">
        <f>E9+E19+E26</f>
        <v>320638</v>
      </c>
      <c r="F33" s="20">
        <f>F26+F19+F9</f>
        <v>100</v>
      </c>
      <c r="G33" s="34">
        <f>E33/C33*100</f>
        <v>22.208497282829093</v>
      </c>
    </row>
  </sheetData>
  <mergeCells count="10">
    <mergeCell ref="F1:G1"/>
    <mergeCell ref="A3:G3"/>
    <mergeCell ref="A5:A7"/>
    <mergeCell ref="B5:B7"/>
    <mergeCell ref="C5:D5"/>
    <mergeCell ref="E5:G5"/>
    <mergeCell ref="C6:C7"/>
    <mergeCell ref="D6:D7"/>
    <mergeCell ref="E6:E7"/>
    <mergeCell ref="F6:F7"/>
  </mergeCells>
  <phoneticPr fontId="0" type="noConversion"/>
  <pageMargins left="0.6692913385826772" right="0.70866141732283472" top="0.59055118110236227" bottom="0.86614173228346458" header="0.31496062992125984" footer="0.31496062992125984"/>
  <pageSetup paperSize="9" scale="97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topLeftCell="A4" workbookViewId="0">
      <selection activeCell="D2" sqref="D2"/>
    </sheetView>
  </sheetViews>
  <sheetFormatPr defaultRowHeight="14.4"/>
  <cols>
    <col min="1" max="1" width="4.44140625" customWidth="1"/>
    <col min="2" max="2" width="19" customWidth="1"/>
    <col min="3" max="3" width="13.44140625" customWidth="1"/>
    <col min="4" max="4" width="13.33203125" customWidth="1"/>
    <col min="5" max="5" width="14.109375" customWidth="1"/>
    <col min="6" max="6" width="12.109375" customWidth="1"/>
    <col min="7" max="7" width="12.88671875" customWidth="1"/>
  </cols>
  <sheetData>
    <row r="1" spans="1:10" ht="15" customHeight="1">
      <c r="F1" s="56" t="s">
        <v>88</v>
      </c>
      <c r="G1" s="56"/>
    </row>
    <row r="2" spans="1:10" ht="30.75" customHeight="1">
      <c r="F2" s="56"/>
      <c r="G2" s="56"/>
    </row>
    <row r="3" spans="1:10" ht="18.75" customHeight="1">
      <c r="A3" s="49" t="s">
        <v>64</v>
      </c>
      <c r="B3" s="57"/>
      <c r="C3" s="57"/>
      <c r="D3" s="57"/>
      <c r="E3" s="57"/>
      <c r="F3" s="57"/>
      <c r="G3" s="57"/>
    </row>
    <row r="4" spans="1:10" ht="26.25" customHeight="1" thickBot="1">
      <c r="A4" s="58"/>
      <c r="B4" s="58"/>
      <c r="C4" s="58"/>
      <c r="D4" s="58"/>
      <c r="E4" s="58"/>
      <c r="F4" s="58"/>
      <c r="G4" s="58"/>
    </row>
    <row r="5" spans="1:10" ht="75.75" customHeight="1">
      <c r="A5" s="59" t="s">
        <v>28</v>
      </c>
      <c r="B5" s="50" t="s">
        <v>29</v>
      </c>
      <c r="C5" s="50" t="s">
        <v>65</v>
      </c>
      <c r="D5" s="68" t="s">
        <v>89</v>
      </c>
      <c r="E5" s="10" t="s">
        <v>30</v>
      </c>
      <c r="F5" s="50" t="s">
        <v>66</v>
      </c>
      <c r="G5" s="10" t="s">
        <v>32</v>
      </c>
    </row>
    <row r="6" spans="1:10" ht="39.75" customHeight="1" thickBot="1">
      <c r="A6" s="60"/>
      <c r="B6" s="52"/>
      <c r="C6" s="52"/>
      <c r="D6" s="69"/>
      <c r="E6" s="2" t="s">
        <v>31</v>
      </c>
      <c r="F6" s="52"/>
      <c r="G6" s="2" t="s">
        <v>33</v>
      </c>
    </row>
    <row r="7" spans="1:10" ht="15" thickBot="1">
      <c r="A7" s="9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</row>
    <row r="8" spans="1:10" ht="31.8" thickBot="1">
      <c r="A8" s="1">
        <v>1</v>
      </c>
      <c r="B8" s="11" t="s">
        <v>34</v>
      </c>
      <c r="C8" s="30">
        <v>97552.3</v>
      </c>
      <c r="D8" s="30">
        <v>97552.3</v>
      </c>
      <c r="E8" s="30">
        <f t="shared" ref="E8:E18" si="0">D8-C8</f>
        <v>0</v>
      </c>
      <c r="F8" s="30">
        <v>17117.099999999999</v>
      </c>
      <c r="G8" s="33">
        <f t="shared" ref="G8:G19" si="1">F8/D8*100</f>
        <v>17.54658783032281</v>
      </c>
      <c r="I8" s="22"/>
      <c r="J8" s="23"/>
    </row>
    <row r="9" spans="1:10" ht="63" thickBot="1">
      <c r="A9" s="1">
        <v>3</v>
      </c>
      <c r="B9" s="11" t="s">
        <v>35</v>
      </c>
      <c r="C9" s="30">
        <v>10012.6</v>
      </c>
      <c r="D9" s="30">
        <v>10012.6</v>
      </c>
      <c r="E9" s="30">
        <f t="shared" si="0"/>
        <v>0</v>
      </c>
      <c r="F9" s="30">
        <v>1761.7</v>
      </c>
      <c r="G9" s="33">
        <f t="shared" si="1"/>
        <v>17.594830513552921</v>
      </c>
      <c r="I9" s="22"/>
      <c r="J9" s="23"/>
    </row>
    <row r="10" spans="1:10" ht="31.8" thickBot="1">
      <c r="A10" s="1">
        <v>4</v>
      </c>
      <c r="B10" s="11" t="s">
        <v>36</v>
      </c>
      <c r="C10" s="30">
        <v>15082.4</v>
      </c>
      <c r="D10" s="30">
        <v>20275.400000000001</v>
      </c>
      <c r="E10" s="30">
        <f t="shared" si="0"/>
        <v>5193.0000000000018</v>
      </c>
      <c r="F10" s="30">
        <v>815.2</v>
      </c>
      <c r="G10" s="33">
        <f t="shared" si="1"/>
        <v>4.0206358444223049</v>
      </c>
      <c r="I10" s="22"/>
      <c r="J10" s="23"/>
    </row>
    <row r="11" spans="1:10" ht="47.4" thickBot="1">
      <c r="A11" s="1">
        <v>5</v>
      </c>
      <c r="B11" s="11" t="s">
        <v>37</v>
      </c>
      <c r="C11" s="30">
        <v>100132.1</v>
      </c>
      <c r="D11" s="30">
        <v>114791.9</v>
      </c>
      <c r="E11" s="30">
        <f t="shared" si="0"/>
        <v>14659.799999999988</v>
      </c>
      <c r="F11" s="30">
        <v>18733.099999999999</v>
      </c>
      <c r="G11" s="33">
        <f t="shared" si="1"/>
        <v>16.31918279948324</v>
      </c>
      <c r="I11" s="22"/>
      <c r="J11" s="23"/>
    </row>
    <row r="12" spans="1:10" ht="47.4" thickBot="1">
      <c r="A12" s="1">
        <v>6</v>
      </c>
      <c r="B12" s="11" t="s">
        <v>38</v>
      </c>
      <c r="C12" s="30">
        <v>2429.6</v>
      </c>
      <c r="D12" s="30">
        <v>2429.6</v>
      </c>
      <c r="E12" s="30">
        <f t="shared" si="0"/>
        <v>0</v>
      </c>
      <c r="F12" s="30">
        <v>341.2</v>
      </c>
      <c r="G12" s="33">
        <f t="shared" si="1"/>
        <v>14.043463944682252</v>
      </c>
      <c r="I12" s="22"/>
      <c r="J12" s="23"/>
    </row>
    <row r="13" spans="1:10" ht="16.2" thickBot="1">
      <c r="A13" s="1">
        <v>7</v>
      </c>
      <c r="B13" s="11" t="s">
        <v>39</v>
      </c>
      <c r="C13" s="30">
        <v>1080384.5</v>
      </c>
      <c r="D13" s="30">
        <v>1080384.5</v>
      </c>
      <c r="E13" s="30">
        <f t="shared" si="0"/>
        <v>0</v>
      </c>
      <c r="F13" s="30">
        <v>241810.7</v>
      </c>
      <c r="G13" s="33">
        <f t="shared" si="1"/>
        <v>22.381911254743102</v>
      </c>
      <c r="I13" s="22"/>
      <c r="J13" s="23"/>
    </row>
    <row r="14" spans="1:10" ht="31.8" thickBot="1">
      <c r="A14" s="1">
        <v>8</v>
      </c>
      <c r="B14" s="11" t="s">
        <v>40</v>
      </c>
      <c r="C14" s="30">
        <v>77530.600000000006</v>
      </c>
      <c r="D14" s="30">
        <v>77549.8</v>
      </c>
      <c r="E14" s="30">
        <f t="shared" si="0"/>
        <v>19.19999999999709</v>
      </c>
      <c r="F14" s="30">
        <v>17268.400000000001</v>
      </c>
      <c r="G14" s="33">
        <f t="shared" si="1"/>
        <v>22.267497788517833</v>
      </c>
      <c r="I14" s="22"/>
      <c r="J14" s="23"/>
    </row>
    <row r="15" spans="1:10" ht="31.8" thickBot="1">
      <c r="A15" s="1">
        <v>10</v>
      </c>
      <c r="B15" s="11" t="s">
        <v>41</v>
      </c>
      <c r="C15" s="30">
        <v>41047</v>
      </c>
      <c r="D15" s="30">
        <v>42817.5</v>
      </c>
      <c r="E15" s="30">
        <f t="shared" si="0"/>
        <v>1770.5</v>
      </c>
      <c r="F15" s="30">
        <v>7088.6</v>
      </c>
      <c r="G15" s="33">
        <f t="shared" si="1"/>
        <v>16.555380393530683</v>
      </c>
      <c r="I15" s="22"/>
      <c r="J15" s="23"/>
    </row>
    <row r="16" spans="1:10" ht="31.8" thickBot="1">
      <c r="A16" s="1">
        <v>11</v>
      </c>
      <c r="B16" s="11" t="s">
        <v>42</v>
      </c>
      <c r="C16" s="30">
        <v>15495.9</v>
      </c>
      <c r="D16" s="30">
        <v>15495.9</v>
      </c>
      <c r="E16" s="30">
        <f t="shared" si="0"/>
        <v>0</v>
      </c>
      <c r="F16" s="30">
        <v>2222.6</v>
      </c>
      <c r="G16" s="33">
        <f t="shared" si="1"/>
        <v>14.343148832917093</v>
      </c>
      <c r="I16" s="22"/>
      <c r="J16" s="23"/>
    </row>
    <row r="17" spans="1:10" ht="47.4" thickBot="1">
      <c r="A17" s="1">
        <v>12</v>
      </c>
      <c r="B17" s="11" t="s">
        <v>43</v>
      </c>
      <c r="C17" s="30">
        <v>9002.2999999999993</v>
      </c>
      <c r="D17" s="30">
        <v>9002.2999999999993</v>
      </c>
      <c r="E17" s="30">
        <f t="shared" si="0"/>
        <v>0</v>
      </c>
      <c r="F17" s="30">
        <v>2699.2</v>
      </c>
      <c r="G17" s="33">
        <f t="shared" si="1"/>
        <v>29.983448674227699</v>
      </c>
      <c r="I17" s="22"/>
      <c r="J17" s="23"/>
    </row>
    <row r="18" spans="1:10" ht="67.5" customHeight="1" thickBot="1">
      <c r="A18" s="1">
        <v>13</v>
      </c>
      <c r="B18" s="11" t="s">
        <v>44</v>
      </c>
      <c r="C18" s="30">
        <v>20906.2</v>
      </c>
      <c r="D18" s="30">
        <v>20906.2</v>
      </c>
      <c r="E18" s="30">
        <f t="shared" si="0"/>
        <v>0</v>
      </c>
      <c r="F18" s="30">
        <v>4032.6</v>
      </c>
      <c r="G18" s="33">
        <f t="shared" si="1"/>
        <v>19.289014742038248</v>
      </c>
      <c r="I18" s="22"/>
      <c r="J18" s="23"/>
    </row>
    <row r="19" spans="1:10" ht="16.2" thickBot="1">
      <c r="A19" s="1"/>
      <c r="B19" s="5" t="s">
        <v>45</v>
      </c>
      <c r="C19" s="31">
        <f>C8+C9+C10+C11+C12+C13+C14+C15+C16+C17+C18</f>
        <v>1469575.5</v>
      </c>
      <c r="D19" s="31">
        <f>SUM(D8:D18)</f>
        <v>1491218</v>
      </c>
      <c r="E19" s="31">
        <f>SUM(E8:E18)</f>
        <v>21642.499999999985</v>
      </c>
      <c r="F19" s="31">
        <f>SUM(F8:F18)</f>
        <v>313890.39999999997</v>
      </c>
      <c r="G19" s="34">
        <f t="shared" si="1"/>
        <v>21.049263085611894</v>
      </c>
      <c r="I19" s="23"/>
      <c r="J19" s="23"/>
    </row>
  </sheetData>
  <mergeCells count="7">
    <mergeCell ref="F1:G2"/>
    <mergeCell ref="A3:G4"/>
    <mergeCell ref="A5:A6"/>
    <mergeCell ref="B5:B6"/>
    <mergeCell ref="C5:C6"/>
    <mergeCell ref="D5:D6"/>
    <mergeCell ref="F5:F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7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9"/>
  <sheetViews>
    <sheetView tabSelected="1" workbookViewId="0">
      <selection activeCell="D3" sqref="D3"/>
    </sheetView>
  </sheetViews>
  <sheetFormatPr defaultRowHeight="14.4"/>
  <cols>
    <col min="1" max="1" width="3.88671875" customWidth="1"/>
    <col min="2" max="2" width="42.109375" customWidth="1"/>
    <col min="3" max="3" width="16.33203125" customWidth="1"/>
    <col min="4" max="4" width="16.109375" customWidth="1"/>
    <col min="5" max="5" width="16.109375" hidden="1" customWidth="1"/>
    <col min="6" max="6" width="16" customWidth="1"/>
    <col min="7" max="7" width="13.6640625" customWidth="1"/>
    <col min="8" max="8" width="14.6640625" customWidth="1"/>
  </cols>
  <sheetData>
    <row r="1" spans="1:8">
      <c r="G1" s="56" t="s">
        <v>86</v>
      </c>
      <c r="H1" s="56"/>
    </row>
    <row r="2" spans="1:8">
      <c r="G2" s="56"/>
      <c r="H2" s="56"/>
    </row>
    <row r="3" spans="1:8">
      <c r="G3" s="61"/>
      <c r="H3" s="61"/>
    </row>
    <row r="4" spans="1:8">
      <c r="A4" s="64" t="s">
        <v>67</v>
      </c>
      <c r="B4" s="64"/>
      <c r="C4" s="64"/>
      <c r="D4" s="64"/>
      <c r="E4" s="64"/>
      <c r="F4" s="64"/>
      <c r="G4" s="64"/>
      <c r="H4" s="64"/>
    </row>
    <row r="5" spans="1:8">
      <c r="A5" s="64"/>
      <c r="B5" s="64"/>
      <c r="C5" s="64"/>
      <c r="D5" s="64"/>
      <c r="E5" s="64"/>
      <c r="F5" s="64"/>
      <c r="G5" s="64"/>
      <c r="H5" s="64"/>
    </row>
    <row r="6" spans="1:8" ht="35.25" customHeight="1" thickBot="1">
      <c r="A6" s="65"/>
      <c r="B6" s="65"/>
      <c r="C6" s="65"/>
      <c r="D6" s="65"/>
      <c r="E6" s="65"/>
      <c r="F6" s="65"/>
      <c r="G6" s="65"/>
      <c r="H6" s="65"/>
    </row>
    <row r="7" spans="1:8" ht="78.599999999999994" customHeight="1">
      <c r="A7" s="50" t="s">
        <v>46</v>
      </c>
      <c r="B7" s="50" t="s">
        <v>47</v>
      </c>
      <c r="C7" s="10" t="s">
        <v>68</v>
      </c>
      <c r="D7" s="16" t="s">
        <v>82</v>
      </c>
      <c r="E7" s="16" t="s">
        <v>71</v>
      </c>
      <c r="F7" s="10" t="s">
        <v>84</v>
      </c>
      <c r="G7" s="50" t="s">
        <v>69</v>
      </c>
      <c r="H7" s="10" t="s">
        <v>49</v>
      </c>
    </row>
    <row r="8" spans="1:8" ht="48.6" customHeight="1">
      <c r="A8" s="51"/>
      <c r="B8" s="51"/>
      <c r="C8" s="12" t="s">
        <v>70</v>
      </c>
      <c r="D8" s="12" t="s">
        <v>48</v>
      </c>
      <c r="E8" s="12" t="s">
        <v>83</v>
      </c>
      <c r="F8" s="12" t="s">
        <v>31</v>
      </c>
      <c r="G8" s="51"/>
      <c r="H8" s="12" t="s">
        <v>50</v>
      </c>
    </row>
    <row r="9" spans="1:8" ht="16.2" thickBot="1">
      <c r="A9" s="52"/>
      <c r="B9" s="52"/>
      <c r="C9" s="2" t="s">
        <v>48</v>
      </c>
      <c r="D9" s="13"/>
      <c r="E9" s="13"/>
      <c r="F9" s="13"/>
      <c r="G9" s="52"/>
      <c r="H9" s="13"/>
    </row>
    <row r="10" spans="1:8" ht="15" thickBot="1">
      <c r="A10" s="35">
        <v>1</v>
      </c>
      <c r="B10" s="36">
        <v>2</v>
      </c>
      <c r="C10" s="36">
        <v>3</v>
      </c>
      <c r="D10" s="36">
        <v>4</v>
      </c>
      <c r="E10" s="36">
        <v>5</v>
      </c>
      <c r="F10" s="36">
        <v>6</v>
      </c>
      <c r="G10" s="36">
        <v>7</v>
      </c>
      <c r="H10" s="36">
        <v>8</v>
      </c>
    </row>
    <row r="11" spans="1:8" ht="63" customHeight="1" thickBot="1">
      <c r="A11" s="14">
        <v>1</v>
      </c>
      <c r="B11" s="41" t="s">
        <v>72</v>
      </c>
      <c r="C11" s="38">
        <v>21450.799999999999</v>
      </c>
      <c r="D11" s="24">
        <v>21450.799999999999</v>
      </c>
      <c r="E11" s="38">
        <v>21450.799999999999</v>
      </c>
      <c r="F11" s="24">
        <f>D11-C11</f>
        <v>0</v>
      </c>
      <c r="G11" s="29">
        <v>4230.2</v>
      </c>
      <c r="H11" s="15">
        <f>G11/D11*100</f>
        <v>19.720476625580396</v>
      </c>
    </row>
    <row r="12" spans="1:8" ht="145.5" customHeight="1" thickBot="1">
      <c r="A12" s="14">
        <v>2</v>
      </c>
      <c r="B12" s="41" t="s">
        <v>73</v>
      </c>
      <c r="C12" s="24">
        <v>7951.2</v>
      </c>
      <c r="D12" s="24">
        <v>7951.2</v>
      </c>
      <c r="E12" s="24">
        <v>7951.2</v>
      </c>
      <c r="F12" s="43">
        <f t="shared" ref="F12" si="0">D12-C12</f>
        <v>0</v>
      </c>
      <c r="G12" s="24">
        <v>1309.4000000000001</v>
      </c>
      <c r="H12" s="15">
        <f>G12/D12*100</f>
        <v>16.467954522587789</v>
      </c>
    </row>
    <row r="13" spans="1:8" ht="84" customHeight="1" thickBot="1">
      <c r="A13" s="14">
        <v>3</v>
      </c>
      <c r="B13" s="18" t="s">
        <v>52</v>
      </c>
      <c r="C13" s="24">
        <v>6507.2</v>
      </c>
      <c r="D13" s="24">
        <v>6355.2</v>
      </c>
      <c r="E13" s="24">
        <v>6507.2</v>
      </c>
      <c r="F13" s="43">
        <f>D13-C13</f>
        <v>-152</v>
      </c>
      <c r="G13" s="24">
        <v>1473.3</v>
      </c>
      <c r="H13" s="15">
        <f>G13/D13*100</f>
        <v>23.182590634441087</v>
      </c>
    </row>
    <row r="14" spans="1:8" ht="81" customHeight="1" thickBot="1">
      <c r="A14" s="66">
        <v>4</v>
      </c>
      <c r="B14" s="67" t="s">
        <v>74</v>
      </c>
      <c r="C14" s="62">
        <v>99371.5</v>
      </c>
      <c r="D14" s="62">
        <v>99195.6</v>
      </c>
      <c r="E14" s="44">
        <v>99371.5</v>
      </c>
      <c r="F14" s="62">
        <f>D14-C14</f>
        <v>-175.89999999999418</v>
      </c>
      <c r="G14" s="62">
        <v>17125.900000000001</v>
      </c>
      <c r="H14" s="63">
        <f>G14/D14*100</f>
        <v>17.264777873212118</v>
      </c>
    </row>
    <row r="15" spans="1:8" ht="15.75" hidden="1" customHeight="1" thickBot="1">
      <c r="A15" s="66"/>
      <c r="B15" s="67"/>
      <c r="C15" s="62"/>
      <c r="D15" s="62"/>
      <c r="E15" s="24"/>
      <c r="F15" s="62"/>
      <c r="G15" s="62"/>
      <c r="H15" s="63"/>
    </row>
    <row r="16" spans="1:8" ht="98.25" customHeight="1" thickBot="1">
      <c r="A16" s="17">
        <v>5</v>
      </c>
      <c r="B16" s="26" t="s">
        <v>53</v>
      </c>
      <c r="C16" s="27">
        <v>1357.5</v>
      </c>
      <c r="D16" s="27">
        <v>1300.7</v>
      </c>
      <c r="E16" s="45">
        <v>1357.5</v>
      </c>
      <c r="F16" s="27">
        <f t="shared" ref="F16:F28" si="1">D16-C16</f>
        <v>-56.799999999999955</v>
      </c>
      <c r="G16" s="27">
        <v>53.1</v>
      </c>
      <c r="H16" s="28">
        <f t="shared" ref="H16:H24" si="2">G16/D16*100</f>
        <v>4.0824171599907739</v>
      </c>
    </row>
    <row r="17" spans="1:8" ht="81.75" customHeight="1" thickBot="1">
      <c r="A17" s="14">
        <v>6</v>
      </c>
      <c r="B17" s="18" t="s">
        <v>54</v>
      </c>
      <c r="C17" s="24">
        <v>1675.8</v>
      </c>
      <c r="D17" s="24">
        <v>1690.7</v>
      </c>
      <c r="E17" s="42">
        <v>1675.8</v>
      </c>
      <c r="F17" s="24">
        <f t="shared" si="1"/>
        <v>14.900000000000091</v>
      </c>
      <c r="G17" s="24">
        <v>27</v>
      </c>
      <c r="H17" s="15">
        <f t="shared" si="2"/>
        <v>1.5969716685396582</v>
      </c>
    </row>
    <row r="18" spans="1:8" ht="63" thickBot="1">
      <c r="A18" s="14">
        <v>7</v>
      </c>
      <c r="B18" s="41" t="s">
        <v>75</v>
      </c>
      <c r="C18" s="24">
        <v>11522.9</v>
      </c>
      <c r="D18" s="24">
        <v>11522.9</v>
      </c>
      <c r="E18" s="24">
        <v>11522.9</v>
      </c>
      <c r="F18" s="24">
        <f t="shared" si="1"/>
        <v>0</v>
      </c>
      <c r="G18" s="24">
        <v>1204.0999999999999</v>
      </c>
      <c r="H18" s="15">
        <f t="shared" si="2"/>
        <v>10.449626396132917</v>
      </c>
    </row>
    <row r="19" spans="1:8" ht="69.75" customHeight="1" thickBot="1">
      <c r="A19" s="14">
        <v>8</v>
      </c>
      <c r="B19" s="18" t="s">
        <v>58</v>
      </c>
      <c r="C19" s="24">
        <v>100</v>
      </c>
      <c r="D19" s="24">
        <v>100</v>
      </c>
      <c r="E19" s="24">
        <v>100</v>
      </c>
      <c r="F19" s="24">
        <f t="shared" si="1"/>
        <v>0</v>
      </c>
      <c r="G19" s="24">
        <v>0</v>
      </c>
      <c r="H19" s="15">
        <f t="shared" si="2"/>
        <v>0</v>
      </c>
    </row>
    <row r="20" spans="1:8" ht="68.25" customHeight="1" thickBot="1">
      <c r="A20" s="14">
        <v>9</v>
      </c>
      <c r="B20" s="41" t="s">
        <v>76</v>
      </c>
      <c r="C20" s="24">
        <v>40550</v>
      </c>
      <c r="D20" s="24">
        <v>40550</v>
      </c>
      <c r="E20" s="24">
        <v>40550</v>
      </c>
      <c r="F20" s="24">
        <f t="shared" si="1"/>
        <v>0</v>
      </c>
      <c r="G20" s="24">
        <v>7088.6</v>
      </c>
      <c r="H20" s="15">
        <f t="shared" si="2"/>
        <v>17.481134401972874</v>
      </c>
    </row>
    <row r="21" spans="1:8" ht="66" customHeight="1" thickBot="1">
      <c r="A21" s="14">
        <v>10</v>
      </c>
      <c r="B21" s="41" t="s">
        <v>77</v>
      </c>
      <c r="C21" s="24">
        <v>1004567.5</v>
      </c>
      <c r="D21" s="24">
        <v>1004609.4</v>
      </c>
      <c r="E21" s="42">
        <v>1004567.5</v>
      </c>
      <c r="F21" s="24">
        <f t="shared" si="1"/>
        <v>41.900000000023283</v>
      </c>
      <c r="G21" s="24">
        <v>225841.2</v>
      </c>
      <c r="H21" s="15">
        <f t="shared" si="2"/>
        <v>22.480498390717827</v>
      </c>
    </row>
    <row r="22" spans="1:8" ht="81" customHeight="1" thickBot="1">
      <c r="A22" s="14">
        <v>11</v>
      </c>
      <c r="B22" s="18" t="s">
        <v>59</v>
      </c>
      <c r="C22" s="24">
        <v>50</v>
      </c>
      <c r="D22" s="24">
        <v>50</v>
      </c>
      <c r="E22" s="24">
        <v>50</v>
      </c>
      <c r="F22" s="24">
        <f t="shared" si="1"/>
        <v>0</v>
      </c>
      <c r="G22" s="24">
        <v>0</v>
      </c>
      <c r="H22" s="15">
        <f t="shared" si="2"/>
        <v>0</v>
      </c>
    </row>
    <row r="23" spans="1:8" ht="78.599999999999994" thickBot="1">
      <c r="A23" s="14">
        <v>12</v>
      </c>
      <c r="B23" s="41" t="s">
        <v>78</v>
      </c>
      <c r="C23" s="24">
        <v>346.5</v>
      </c>
      <c r="D23" s="24">
        <v>346.5</v>
      </c>
      <c r="E23" s="42">
        <v>346.5</v>
      </c>
      <c r="F23" s="24">
        <f t="shared" si="1"/>
        <v>0</v>
      </c>
      <c r="G23" s="24">
        <v>0</v>
      </c>
      <c r="H23" s="15">
        <f t="shared" si="2"/>
        <v>0</v>
      </c>
    </row>
    <row r="24" spans="1:8" ht="71.25" customHeight="1" thickBot="1">
      <c r="A24" s="14">
        <v>13</v>
      </c>
      <c r="B24" s="41" t="s">
        <v>79</v>
      </c>
      <c r="C24" s="24">
        <v>148751.5</v>
      </c>
      <c r="D24" s="24">
        <v>148770.70000000001</v>
      </c>
      <c r="E24" s="24">
        <v>148751.5</v>
      </c>
      <c r="F24" s="24">
        <f t="shared" si="1"/>
        <v>19.200000000011642</v>
      </c>
      <c r="G24" s="24">
        <v>34021.4</v>
      </c>
      <c r="H24" s="15">
        <f t="shared" si="2"/>
        <v>22.868347060274637</v>
      </c>
    </row>
    <row r="25" spans="1:8" ht="68.25" customHeight="1" thickBot="1">
      <c r="A25" s="14">
        <v>14</v>
      </c>
      <c r="B25" s="41" t="s">
        <v>80</v>
      </c>
      <c r="C25" s="24">
        <v>15505.9</v>
      </c>
      <c r="D25" s="24">
        <v>15505.9</v>
      </c>
      <c r="E25" s="24">
        <v>15505.9</v>
      </c>
      <c r="F25" s="24">
        <f t="shared" si="1"/>
        <v>0</v>
      </c>
      <c r="G25" s="24">
        <v>2226.4</v>
      </c>
      <c r="H25" s="15">
        <f>G25/D25*100</f>
        <v>14.358405510160649</v>
      </c>
    </row>
    <row r="26" spans="1:8" ht="115.5" customHeight="1" thickBot="1">
      <c r="A26" s="14">
        <v>15</v>
      </c>
      <c r="B26" s="46" t="s">
        <v>85</v>
      </c>
      <c r="C26" s="24">
        <v>100</v>
      </c>
      <c r="D26" s="24">
        <v>100</v>
      </c>
      <c r="E26" s="24">
        <v>100</v>
      </c>
      <c r="F26" s="24">
        <f t="shared" si="1"/>
        <v>0</v>
      </c>
      <c r="G26" s="24">
        <v>0</v>
      </c>
      <c r="H26" s="15">
        <f>G26/D26*100</f>
        <v>0</v>
      </c>
    </row>
    <row r="27" spans="1:8" ht="56.25" customHeight="1" thickBot="1">
      <c r="A27" s="14">
        <v>16</v>
      </c>
      <c r="B27" s="41" t="s">
        <v>81</v>
      </c>
      <c r="C27" s="24">
        <v>500</v>
      </c>
      <c r="D27" s="24">
        <v>2270.5</v>
      </c>
      <c r="E27" s="24">
        <v>500</v>
      </c>
      <c r="F27" s="24">
        <f t="shared" si="1"/>
        <v>1770.5</v>
      </c>
      <c r="G27" s="24">
        <v>0</v>
      </c>
      <c r="H27" s="15">
        <f>G27/D27*100</f>
        <v>0</v>
      </c>
    </row>
    <row r="28" spans="1:8" ht="69" customHeight="1" thickBot="1">
      <c r="A28" s="1">
        <v>17</v>
      </c>
      <c r="B28" s="11" t="s">
        <v>57</v>
      </c>
      <c r="C28" s="39">
        <v>1402.1</v>
      </c>
      <c r="D28" s="39">
        <v>21430.799999999999</v>
      </c>
      <c r="E28" s="39">
        <v>1402.1</v>
      </c>
      <c r="F28" s="39">
        <f t="shared" si="1"/>
        <v>20028.7</v>
      </c>
      <c r="G28" s="39">
        <v>27.4</v>
      </c>
      <c r="H28" s="40">
        <f>G28/D28*100</f>
        <v>0.12785336991619536</v>
      </c>
    </row>
    <row r="29" spans="1:8" ht="21" customHeight="1" thickBot="1">
      <c r="A29" s="1"/>
      <c r="B29" s="4" t="s">
        <v>51</v>
      </c>
      <c r="C29" s="25">
        <f>SUM(C11:C28)</f>
        <v>1361710.4</v>
      </c>
      <c r="D29" s="25">
        <f>SUM(D11:D28)</f>
        <v>1383200.9</v>
      </c>
      <c r="E29" s="25">
        <f>SUM(E11:E28)</f>
        <v>1361710.4</v>
      </c>
      <c r="F29" s="25">
        <f>SUM(F11:F28)</f>
        <v>21490.50000000004</v>
      </c>
      <c r="G29" s="25">
        <f>SUM(G11:G28)</f>
        <v>294628.00000000006</v>
      </c>
      <c r="H29" s="7">
        <f>G29/D29*100</f>
        <v>21.300448835740351</v>
      </c>
    </row>
  </sheetData>
  <mergeCells count="12">
    <mergeCell ref="B7:B9"/>
    <mergeCell ref="G7:G9"/>
    <mergeCell ref="G1:H3"/>
    <mergeCell ref="C14:C15"/>
    <mergeCell ref="D14:D15"/>
    <mergeCell ref="F14:F15"/>
    <mergeCell ref="G14:G15"/>
    <mergeCell ref="H14:H15"/>
    <mergeCell ref="A4:H6"/>
    <mergeCell ref="A14:A15"/>
    <mergeCell ref="B14:B15"/>
    <mergeCell ref="A7:A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1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'Приложение 1'!Заголовки_для_печати</vt:lpstr>
      <vt:lpstr>'Приложение 3'!Заголовки_для_печати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419_1</dc:creator>
  <cp:lastModifiedBy>Воронина Оксана Юрьевна</cp:lastModifiedBy>
  <cp:lastPrinted>2019-06-07T06:59:02Z</cp:lastPrinted>
  <dcterms:created xsi:type="dcterms:W3CDTF">2013-11-14T03:06:29Z</dcterms:created>
  <dcterms:modified xsi:type="dcterms:W3CDTF">2019-06-07T08:32:24Z</dcterms:modified>
</cp:coreProperties>
</file>