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16" i="1"/>
  <c r="G116"/>
  <c r="F115"/>
  <c r="E115"/>
  <c r="E114"/>
  <c r="H113"/>
  <c r="G113"/>
  <c r="F112"/>
  <c r="E112"/>
  <c r="G112" s="1"/>
  <c r="H111"/>
  <c r="G111"/>
  <c r="F110"/>
  <c r="E110"/>
  <c r="G110" s="1"/>
  <c r="H109"/>
  <c r="G109"/>
  <c r="H108"/>
  <c r="G108"/>
  <c r="F107"/>
  <c r="E107"/>
  <c r="H106"/>
  <c r="G106"/>
  <c r="H105"/>
  <c r="G105"/>
  <c r="H104"/>
  <c r="G104"/>
  <c r="F103"/>
  <c r="E103"/>
  <c r="E102" s="1"/>
  <c r="G101"/>
  <c r="F100"/>
  <c r="E100"/>
  <c r="H99"/>
  <c r="G99"/>
  <c r="G98"/>
  <c r="F97"/>
  <c r="H97" s="1"/>
  <c r="E97"/>
  <c r="H96"/>
  <c r="G96"/>
  <c r="H95"/>
  <c r="G95"/>
  <c r="H94"/>
  <c r="G94"/>
  <c r="H93"/>
  <c r="G93"/>
  <c r="H92"/>
  <c r="G92"/>
  <c r="F91"/>
  <c r="H91" s="1"/>
  <c r="E91"/>
  <c r="G89"/>
  <c r="F88"/>
  <c r="G88" s="1"/>
  <c r="E88"/>
  <c r="H87"/>
  <c r="G87"/>
  <c r="F86"/>
  <c r="E86"/>
  <c r="G85"/>
  <c r="E84"/>
  <c r="G84" s="1"/>
  <c r="H83"/>
  <c r="G83"/>
  <c r="H82"/>
  <c r="G82"/>
  <c r="H81"/>
  <c r="G81"/>
  <c r="H80"/>
  <c r="G80"/>
  <c r="F79"/>
  <c r="E79"/>
  <c r="H78"/>
  <c r="G78"/>
  <c r="H77"/>
  <c r="G77"/>
  <c r="H76"/>
  <c r="G76"/>
  <c r="H75"/>
  <c r="G75"/>
  <c r="F74"/>
  <c r="H74" s="1"/>
  <c r="E74"/>
  <c r="E73" s="1"/>
  <c r="G72"/>
  <c r="F71"/>
  <c r="G71" s="1"/>
  <c r="E71"/>
  <c r="H70"/>
  <c r="G70"/>
  <c r="G69"/>
  <c r="F68"/>
  <c r="E68"/>
  <c r="H67"/>
  <c r="G67"/>
  <c r="F66"/>
  <c r="E66"/>
  <c r="H65"/>
  <c r="G65"/>
  <c r="F64"/>
  <c r="E64"/>
  <c r="G63"/>
  <c r="F62"/>
  <c r="G62" s="1"/>
  <c r="E62"/>
  <c r="H61"/>
  <c r="G61"/>
  <c r="F60"/>
  <c r="E60"/>
  <c r="H59"/>
  <c r="G59"/>
  <c r="F58"/>
  <c r="E58"/>
  <c r="E57"/>
  <c r="H56"/>
  <c r="G56"/>
  <c r="F55"/>
  <c r="E55"/>
  <c r="G55" s="1"/>
  <c r="H54"/>
  <c r="G54"/>
  <c r="F53"/>
  <c r="E53"/>
  <c r="G53" s="1"/>
  <c r="H52"/>
  <c r="G52"/>
  <c r="H51"/>
  <c r="G51"/>
  <c r="F50"/>
  <c r="E50"/>
  <c r="E49" s="1"/>
  <c r="H48"/>
  <c r="G48"/>
  <c r="F47"/>
  <c r="E47"/>
  <c r="H46"/>
  <c r="G46"/>
  <c r="F45"/>
  <c r="H45" s="1"/>
  <c r="E45"/>
  <c r="H44"/>
  <c r="G44"/>
  <c r="H43"/>
  <c r="G43"/>
  <c r="F42"/>
  <c r="E42"/>
  <c r="H41"/>
  <c r="G41"/>
  <c r="F40"/>
  <c r="E40"/>
  <c r="G39"/>
  <c r="F38"/>
  <c r="E38"/>
  <c r="H37"/>
  <c r="G37"/>
  <c r="H36"/>
  <c r="G36"/>
  <c r="G35"/>
  <c r="F34"/>
  <c r="H34" s="1"/>
  <c r="E34"/>
  <c r="H33"/>
  <c r="G33"/>
  <c r="F32"/>
  <c r="H32" s="1"/>
  <c r="E32"/>
  <c r="G31"/>
  <c r="H30"/>
  <c r="G30"/>
  <c r="G29"/>
  <c r="F28"/>
  <c r="H28" s="1"/>
  <c r="E28"/>
  <c r="H27"/>
  <c r="G27"/>
  <c r="H26"/>
  <c r="G26"/>
  <c r="F25"/>
  <c r="E25"/>
  <c r="H24"/>
  <c r="G24"/>
  <c r="G23"/>
  <c r="G22"/>
  <c r="G21"/>
  <c r="H20"/>
  <c r="G20"/>
  <c r="H19"/>
  <c r="G19"/>
  <c r="F18"/>
  <c r="E18"/>
  <c r="E17" s="1"/>
  <c r="G16"/>
  <c r="G15"/>
  <c r="H14"/>
  <c r="G14"/>
  <c r="F13"/>
  <c r="E13"/>
  <c r="E12" s="1"/>
  <c r="F12"/>
  <c r="F73" l="1"/>
  <c r="H73" s="1"/>
  <c r="G100"/>
  <c r="H47"/>
  <c r="H13"/>
  <c r="F90"/>
  <c r="H90" s="1"/>
  <c r="G28"/>
  <c r="G32"/>
  <c r="G34"/>
  <c r="G38"/>
  <c r="G45"/>
  <c r="G47"/>
  <c r="H53"/>
  <c r="H55"/>
  <c r="E90"/>
  <c r="G90" s="1"/>
  <c r="G97"/>
  <c r="H110"/>
  <c r="H112"/>
  <c r="H12"/>
  <c r="G13"/>
  <c r="H18"/>
  <c r="H25"/>
  <c r="H40"/>
  <c r="H42"/>
  <c r="H50"/>
  <c r="H58"/>
  <c r="H60"/>
  <c r="H64"/>
  <c r="H66"/>
  <c r="H68"/>
  <c r="G74"/>
  <c r="H79"/>
  <c r="H86"/>
  <c r="G91"/>
  <c r="H103"/>
  <c r="H107"/>
  <c r="H115"/>
  <c r="G12"/>
  <c r="F17"/>
  <c r="G18"/>
  <c r="G25"/>
  <c r="G40"/>
  <c r="G42"/>
  <c r="F49"/>
  <c r="G50"/>
  <c r="F57"/>
  <c r="G58"/>
  <c r="G60"/>
  <c r="G64"/>
  <c r="G66"/>
  <c r="G68"/>
  <c r="G79"/>
  <c r="G86"/>
  <c r="F102"/>
  <c r="G103"/>
  <c r="G107"/>
  <c r="F114"/>
  <c r="G115"/>
  <c r="G73" l="1"/>
  <c r="E11"/>
  <c r="H102"/>
  <c r="G102"/>
  <c r="H57"/>
  <c r="G57"/>
  <c r="H49"/>
  <c r="G49"/>
  <c r="H114"/>
  <c r="G114"/>
  <c r="H17"/>
  <c r="G17"/>
  <c r="F11"/>
  <c r="I57" s="1"/>
  <c r="I114" l="1"/>
  <c r="I113"/>
  <c r="I111"/>
  <c r="I109"/>
  <c r="I105"/>
  <c r="I101"/>
  <c r="I99"/>
  <c r="I96"/>
  <c r="I94"/>
  <c r="I92"/>
  <c r="I83"/>
  <c r="I81"/>
  <c r="I77"/>
  <c r="I75"/>
  <c r="I69"/>
  <c r="I56"/>
  <c r="I54"/>
  <c r="I52"/>
  <c r="I48"/>
  <c r="I46"/>
  <c r="I44"/>
  <c r="I36"/>
  <c r="I33"/>
  <c r="I31"/>
  <c r="I30"/>
  <c r="I27"/>
  <c r="I23"/>
  <c r="I22"/>
  <c r="I21"/>
  <c r="I20"/>
  <c r="I16"/>
  <c r="I15"/>
  <c r="I14"/>
  <c r="H11"/>
  <c r="I116"/>
  <c r="I112"/>
  <c r="I110"/>
  <c r="I108"/>
  <c r="I106"/>
  <c r="I104"/>
  <c r="I98"/>
  <c r="I97"/>
  <c r="I95"/>
  <c r="I93"/>
  <c r="I91"/>
  <c r="I89"/>
  <c r="I87"/>
  <c r="I85"/>
  <c r="I84"/>
  <c r="I82"/>
  <c r="I80"/>
  <c r="I78"/>
  <c r="I76"/>
  <c r="I74"/>
  <c r="I72"/>
  <c r="I70"/>
  <c r="I67"/>
  <c r="I65"/>
  <c r="I63"/>
  <c r="I61"/>
  <c r="I59"/>
  <c r="I55"/>
  <c r="I53"/>
  <c r="I51"/>
  <c r="I47"/>
  <c r="I45"/>
  <c r="I43"/>
  <c r="I41"/>
  <c r="I39"/>
  <c r="I37"/>
  <c r="I35"/>
  <c r="I34"/>
  <c r="I32"/>
  <c r="I29"/>
  <c r="I28"/>
  <c r="I26"/>
  <c r="I24"/>
  <c r="I19"/>
  <c r="I13"/>
  <c r="G11"/>
  <c r="I25"/>
  <c r="I42"/>
  <c r="I60"/>
  <c r="I79"/>
  <c r="I90"/>
  <c r="I18"/>
  <c r="I64"/>
  <c r="I68"/>
  <c r="I103"/>
  <c r="I88"/>
  <c r="I12"/>
  <c r="I40"/>
  <c r="I58"/>
  <c r="I73"/>
  <c r="I86"/>
  <c r="I115"/>
  <c r="I50"/>
  <c r="I66"/>
  <c r="I100"/>
  <c r="I107"/>
  <c r="I38"/>
  <c r="I62"/>
  <c r="I71"/>
  <c r="I17"/>
  <c r="I49"/>
  <c r="I102"/>
  <c r="I11" l="1"/>
</calcChain>
</file>

<file path=xl/sharedStrings.xml><?xml version="1.0" encoding="utf-8"?>
<sst xmlns="http://schemas.openxmlformats.org/spreadsheetml/2006/main" count="327" uniqueCount="91">
  <si>
    <t>Приложение № 8 к заключению Контрольно-счетной палаты муниципального образования город Саяногорск о результатах внешней проверки отчета  об исполнении  бюджета муниципального образования город Саяногорск  за 2021 год</t>
  </si>
  <si>
    <t xml:space="preserve">Аналитическая информация </t>
  </si>
  <si>
    <t xml:space="preserve">       по ведомственной структуре расходов бюджета муниципального образования              </t>
  </si>
  <si>
    <t xml:space="preserve">  город Саяногорск за 2021 год</t>
  </si>
  <si>
    <t>Наименование показателя</t>
  </si>
  <si>
    <t>К  О  Д  Ы
 классификации расходов бюджетов</t>
  </si>
  <si>
    <t>Назначено  (тыс.руб.)</t>
  </si>
  <si>
    <t>Исполнено  (тыс.руб.)</t>
  </si>
  <si>
    <t>Отклонение        (гр.6-гр.5)</t>
  </si>
  <si>
    <t>% выполнения (гр.6/гр.5)</t>
  </si>
  <si>
    <t>Уд. вес,%</t>
  </si>
  <si>
    <t>глав-ный распо-ряди-тель</t>
  </si>
  <si>
    <t>раздел</t>
  </si>
  <si>
    <t>подраздел</t>
  </si>
  <si>
    <t>3</t>
  </si>
  <si>
    <t>ВСЕГО расходов по всем разделам</t>
  </si>
  <si>
    <t>Совет депутатов муниципального образования город Саяногорск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</si>
  <si>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</si>
  <si>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</si>
  <si>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</si>
  <si>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</si>
  <si>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</si>
  <si>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</si>
  <si>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Профессиональная подготовка, переподготовка и повышение квалификации</t>
  </si>
  <si>
    <t>07</t>
  </si>
  <si>
    <t>05</t>
  </si>
  <si>
    <t>Администрация муниципального образования город Саяногорск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</si>
  <si>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</si>
  <si>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</si>
  <si>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</si>
  <si>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</si>
  <si>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 референдумов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</si>
  <si>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</si>
  <si>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</si>
  <si>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</si>
  <si>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</si>
  <si>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</si>
  <si>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Гражданская оборона</t>
  </si>
  <si>
    <t>0</t>
  </si>
  <si>
    <t>09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</si>
  <si>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</si>
  <si>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</si>
  <si>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</si>
  <si>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Связь  и информатика</t>
  </si>
  <si>
    <t>10</t>
  </si>
  <si>
    <t>Другие вопросы в области национальной экономики</t>
  </si>
  <si>
    <t>12</t>
  </si>
  <si>
    <t>ОХРАНА ОКРУЖАЮЩЕЙ СРЕДЫ</t>
  </si>
  <si>
    <t>Другие вопросы в области охраны окружающей среды</t>
  </si>
  <si>
    <t>ОБРАЗОВАНИЕ</t>
  </si>
  <si>
    <t xml:space="preserve">Молодежная политика </t>
  </si>
  <si>
    <t>КУЛЬТУРА И КИНЕМАТОГРАФИЯ</t>
  </si>
  <si>
    <t>902</t>
  </si>
  <si>
    <t>08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</si>
  <si>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</si>
  <si>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</si>
  <si>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</si>
  <si>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</si>
  <si>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</si>
  <si>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Охрана семьи и детства</t>
  </si>
  <si>
    <t>ФИЗИЧЕСКАЯ КУЛЬТУРА И СПОРТ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</si>
  <si>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</si>
  <si>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</si>
  <si>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</si>
  <si>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Бюджетно-финансовое управление администрации города Саяногорска</t>
  </si>
  <si>
    <t>Департамент архитектуры, градостроительства и недвижимости города Саяногорска</t>
  </si>
  <si>
    <t>ЖИЛИЩНО-КОММУНАЛЬНОЕ ХОЗЯЙСТВО</t>
  </si>
  <si>
    <t>Жилищное хозяйство</t>
  </si>
  <si>
    <t>904</t>
  </si>
  <si>
    <t>Социальное обеспечение населения</t>
  </si>
  <si>
    <t>СРЕДСТВА МАССОВОЙ ИНФОРМАЦИИ</t>
  </si>
  <si>
    <t>Телевидение и радиовещание</t>
  </si>
  <si>
    <t>Комитет по жилищно-коммунальному хозяйству и транспорту города Саяногорска</t>
  </si>
  <si>
    <t>905</t>
  </si>
  <si>
    <t>Сельское хозяйство и рыболовство</t>
  </si>
  <si>
    <t xml:space="preserve">Транспорт                                                            </t>
  </si>
  <si>
    <t>Дорожное хозяйство (дорожные фонды)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</si>
  <si>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</si>
  <si>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</si>
  <si>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</si>
  <si>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Городской отдел образования г.Саяногорска</t>
  </si>
  <si>
    <t>906</t>
  </si>
  <si>
    <t>Дошкольное образование</t>
  </si>
  <si>
    <t>Общее образование</t>
  </si>
  <si>
    <t>Дополнительное образование детей</t>
  </si>
  <si>
    <t>Другие вопросы в области образования</t>
  </si>
  <si>
    <t>Саяногорский городской отдел культуры</t>
  </si>
  <si>
    <t>907</t>
  </si>
  <si>
    <t xml:space="preserve">Культура </t>
  </si>
  <si>
    <t>Периодическая печать и издательства</t>
  </si>
  <si>
    <t>Контрольно-счетная палата муниципального образования город Саяногорск</t>
  </si>
</sst>
</file>

<file path=xl/styles.xml><?xml version="1.0" encoding="utf-8"?>
<styleSheet xmlns="http://schemas.openxmlformats.org/spreadsheetml/2006/main">
  <numFmts count="3">
    <numFmt numFmtId="164" formatCode="#,##0.0_ ;[Red]\-#,##0.0\ "/>
    <numFmt numFmtId="165" formatCode="#,##0.0"/>
    <numFmt numFmtId="166" formatCode="0.0"/>
  </numFmts>
  <fonts count="15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" fillId="0" borderId="0" xfId="0" applyFont="1" applyFill="1"/>
    <xf numFmtId="0" fontId="2" fillId="0" borderId="0" xfId="0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right"/>
    </xf>
    <xf numFmtId="0" fontId="3" fillId="0" borderId="0" xfId="0" applyFont="1" applyFill="1"/>
    <xf numFmtId="164" fontId="3" fillId="0" borderId="0" xfId="0" applyNumberFormat="1" applyFont="1" applyFill="1"/>
    <xf numFmtId="49" fontId="2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1" applyFont="1" applyFill="1"/>
    <xf numFmtId="0" fontId="7" fillId="0" borderId="0" xfId="1" applyFont="1" applyFill="1"/>
    <xf numFmtId="0" fontId="3" fillId="0" borderId="14" xfId="0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164" fontId="2" fillId="3" borderId="23" xfId="0" applyNumberFormat="1" applyFon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center" vertical="center"/>
    </xf>
    <xf numFmtId="165" fontId="2" fillId="2" borderId="24" xfId="0" applyNumberFormat="1" applyFont="1" applyFill="1" applyBorder="1" applyAlignment="1">
      <alignment horizontal="center" vertical="center"/>
    </xf>
    <xf numFmtId="164" fontId="2" fillId="2" borderId="26" xfId="0" applyNumberFormat="1" applyFont="1" applyFill="1" applyBorder="1" applyAlignment="1">
      <alignment horizontal="center" vertical="center"/>
    </xf>
    <xf numFmtId="165" fontId="2" fillId="2" borderId="27" xfId="0" applyNumberFormat="1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49" fontId="3" fillId="0" borderId="25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5" fontId="3" fillId="0" borderId="27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164" fontId="2" fillId="2" borderId="27" xfId="0" applyNumberFormat="1" applyFont="1" applyFill="1" applyBorder="1" applyAlignment="1">
      <alignment horizontal="center" vertical="center"/>
    </xf>
    <xf numFmtId="164" fontId="2" fillId="0" borderId="26" xfId="0" applyNumberFormat="1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165" fontId="2" fillId="0" borderId="27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center" vertical="center"/>
    </xf>
    <xf numFmtId="4" fontId="2" fillId="0" borderId="27" xfId="0" applyNumberFormat="1" applyFont="1" applyFill="1" applyBorder="1" applyAlignment="1">
      <alignment horizontal="center" vertical="center"/>
    </xf>
    <xf numFmtId="4" fontId="3" fillId="0" borderId="26" xfId="0" applyNumberFormat="1" applyFont="1" applyFill="1" applyBorder="1" applyAlignment="1">
      <alignment horizontal="center" vertical="center"/>
    </xf>
    <xf numFmtId="4" fontId="3" fillId="0" borderId="27" xfId="0" applyNumberFormat="1" applyFont="1" applyFill="1" applyBorder="1" applyAlignment="1">
      <alignment horizontal="center" vertical="center"/>
    </xf>
    <xf numFmtId="164" fontId="3" fillId="3" borderId="26" xfId="0" applyNumberFormat="1" applyFont="1" applyFill="1" applyBorder="1" applyAlignment="1">
      <alignment horizontal="center" vertical="center"/>
    </xf>
    <xf numFmtId="165" fontId="2" fillId="0" borderId="26" xfId="0" applyNumberFormat="1" applyFont="1" applyFill="1" applyBorder="1" applyAlignment="1">
      <alignment horizontal="center" vertical="center"/>
    </xf>
    <xf numFmtId="165" fontId="3" fillId="0" borderId="26" xfId="0" applyNumberFormat="1" applyFont="1" applyFill="1" applyBorder="1" applyAlignment="1">
      <alignment horizontal="center" vertical="center"/>
    </xf>
    <xf numFmtId="49" fontId="12" fillId="0" borderId="25" xfId="0" applyNumberFormat="1" applyFont="1" applyFill="1" applyBorder="1" applyAlignment="1">
      <alignment horizontal="center" vertical="center"/>
    </xf>
    <xf numFmtId="164" fontId="12" fillId="0" borderId="26" xfId="0" applyNumberFormat="1" applyFont="1" applyFill="1" applyBorder="1" applyAlignment="1">
      <alignment horizontal="center" vertical="center"/>
    </xf>
    <xf numFmtId="49" fontId="2" fillId="2" borderId="25" xfId="0" applyNumberFormat="1" applyFont="1" applyFill="1" applyBorder="1" applyAlignment="1">
      <alignment horizontal="center" vertical="center"/>
    </xf>
    <xf numFmtId="49" fontId="14" fillId="0" borderId="25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164" fontId="2" fillId="3" borderId="25" xfId="0" applyNumberFormat="1" applyFont="1" applyFill="1" applyBorder="1" applyAlignment="1">
      <alignment horizontal="center" vertical="center"/>
    </xf>
    <xf numFmtId="165" fontId="2" fillId="3" borderId="25" xfId="0" applyNumberFormat="1" applyFont="1" applyFill="1" applyBorder="1" applyAlignment="1">
      <alignment horizontal="center" vertical="center"/>
    </xf>
    <xf numFmtId="164" fontId="2" fillId="3" borderId="26" xfId="0" applyNumberFormat="1" applyFont="1" applyFill="1" applyBorder="1" applyAlignment="1">
      <alignment horizontal="center" vertical="center"/>
    </xf>
    <xf numFmtId="165" fontId="2" fillId="3" borderId="27" xfId="0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 wrapText="1"/>
    </xf>
    <xf numFmtId="166" fontId="2" fillId="0" borderId="5" xfId="0" applyNumberFormat="1" applyFont="1" applyBorder="1" applyAlignment="1">
      <alignment horizontal="center" vertical="center" wrapText="1"/>
    </xf>
    <xf numFmtId="166" fontId="2" fillId="0" borderId="11" xfId="0" applyNumberFormat="1" applyFont="1" applyBorder="1" applyAlignment="1">
      <alignment horizontal="center" vertical="center" wrapText="1"/>
    </xf>
    <xf numFmtId="166" fontId="2" fillId="0" borderId="16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49" fontId="4" fillId="0" borderId="0" xfId="0" applyNumberFormat="1" applyFont="1" applyAlignment="1">
      <alignment horizontal="left" vertical="top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2" fillId="0" borderId="8" xfId="0" applyNumberFormat="1" applyFont="1" applyFill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center" vertical="center" wrapText="1"/>
    </xf>
    <xf numFmtId="164" fontId="3" fillId="0" borderId="15" xfId="0" applyNumberFormat="1" applyFont="1" applyFill="1" applyBorder="1" applyAlignment="1">
      <alignment horizontal="center" vertical="center" wrapText="1"/>
    </xf>
    <xf numFmtId="165" fontId="3" fillId="0" borderId="5" xfId="0" applyNumberFormat="1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16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66" fontId="2" fillId="0" borderId="10" xfId="0" applyNumberFormat="1" applyFont="1" applyBorder="1" applyAlignment="1">
      <alignment horizontal="center" vertical="center" wrapText="1"/>
    </xf>
    <xf numFmtId="166" fontId="2" fillId="0" borderId="15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Приложения по расходам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16"/>
  <sheetViews>
    <sheetView tabSelected="1" view="pageBreakPreview" zoomScaleSheetLayoutView="100" workbookViewId="0">
      <selection activeCell="L22" sqref="L22"/>
    </sheetView>
  </sheetViews>
  <sheetFormatPr defaultRowHeight="15"/>
  <cols>
    <col min="1" max="1" width="30.5703125" customWidth="1"/>
    <col min="3" max="3" width="7.42578125" customWidth="1"/>
    <col min="4" max="4" width="5.7109375" customWidth="1"/>
    <col min="5" max="5" width="12" customWidth="1"/>
    <col min="6" max="6" width="11.140625" customWidth="1"/>
  </cols>
  <sheetData>
    <row r="1" spans="1:9" ht="102.75" customHeight="1">
      <c r="A1" s="1"/>
      <c r="B1" s="2"/>
      <c r="C1" s="3"/>
      <c r="D1" s="3"/>
      <c r="E1" s="64" t="s">
        <v>0</v>
      </c>
      <c r="F1" s="64"/>
      <c r="G1" s="64"/>
      <c r="H1" s="64"/>
      <c r="I1" s="64"/>
    </row>
    <row r="2" spans="1:9" ht="15.75">
      <c r="A2" s="65" t="s">
        <v>1</v>
      </c>
      <c r="B2" s="65"/>
      <c r="C2" s="65"/>
      <c r="D2" s="65"/>
      <c r="E2" s="65"/>
      <c r="F2" s="65"/>
      <c r="G2" s="65"/>
      <c r="H2" s="65"/>
      <c r="I2" s="4"/>
    </row>
    <row r="3" spans="1:9" ht="15.75">
      <c r="A3" s="66" t="s">
        <v>2</v>
      </c>
      <c r="B3" s="66"/>
      <c r="C3" s="66"/>
      <c r="D3" s="66"/>
      <c r="E3" s="66"/>
      <c r="F3" s="66"/>
      <c r="G3" s="66"/>
      <c r="H3" s="66"/>
      <c r="I3" s="66"/>
    </row>
    <row r="4" spans="1:9" ht="15.75">
      <c r="A4" s="66" t="s">
        <v>3</v>
      </c>
      <c r="B4" s="66"/>
      <c r="C4" s="66"/>
      <c r="D4" s="66"/>
      <c r="E4" s="66"/>
      <c r="F4" s="66"/>
      <c r="G4" s="66"/>
      <c r="H4" s="66"/>
      <c r="I4" s="66"/>
    </row>
    <row r="5" spans="1:9" ht="15.75">
      <c r="A5" s="20"/>
      <c r="B5" s="20"/>
      <c r="C5" s="20"/>
      <c r="D5" s="20"/>
      <c r="E5" s="20"/>
      <c r="F5" s="20"/>
      <c r="G5" s="20"/>
      <c r="H5" s="20"/>
      <c r="I5" s="20"/>
    </row>
    <row r="6" spans="1:9" ht="12" customHeight="1" thickBot="1">
      <c r="A6" s="1"/>
      <c r="B6" s="6"/>
      <c r="C6" s="7"/>
      <c r="D6" s="7"/>
      <c r="E6" s="5"/>
      <c r="F6" s="8"/>
      <c r="G6" s="4"/>
      <c r="H6" s="9"/>
      <c r="I6" s="4"/>
    </row>
    <row r="7" spans="1:9">
      <c r="A7" s="67" t="s">
        <v>4</v>
      </c>
      <c r="B7" s="70" t="s">
        <v>5</v>
      </c>
      <c r="C7" s="71"/>
      <c r="D7" s="71"/>
      <c r="E7" s="74" t="s">
        <v>6</v>
      </c>
      <c r="F7" s="77" t="s">
        <v>7</v>
      </c>
      <c r="G7" s="80" t="s">
        <v>8</v>
      </c>
      <c r="H7" s="83" t="s">
        <v>9</v>
      </c>
      <c r="I7" s="59" t="s">
        <v>10</v>
      </c>
    </row>
    <row r="8" spans="1:9" ht="25.5" customHeight="1">
      <c r="A8" s="68"/>
      <c r="B8" s="72"/>
      <c r="C8" s="73"/>
      <c r="D8" s="73"/>
      <c r="E8" s="75"/>
      <c r="F8" s="78"/>
      <c r="G8" s="81"/>
      <c r="H8" s="84"/>
      <c r="I8" s="60"/>
    </row>
    <row r="9" spans="1:9" ht="39" thickBot="1">
      <c r="A9" s="69"/>
      <c r="B9" s="10" t="s">
        <v>11</v>
      </c>
      <c r="C9" s="11" t="s">
        <v>12</v>
      </c>
      <c r="D9" s="10" t="s">
        <v>13</v>
      </c>
      <c r="E9" s="76"/>
      <c r="F9" s="79"/>
      <c r="G9" s="82"/>
      <c r="H9" s="85"/>
      <c r="I9" s="61"/>
    </row>
    <row r="10" spans="1:9" ht="15.75" thickBot="1">
      <c r="A10" s="12">
        <v>1</v>
      </c>
      <c r="B10" s="13">
        <v>2</v>
      </c>
      <c r="C10" s="14" t="s">
        <v>14</v>
      </c>
      <c r="D10" s="13">
        <v>4</v>
      </c>
      <c r="E10" s="13">
        <v>5</v>
      </c>
      <c r="F10" s="15">
        <v>6</v>
      </c>
      <c r="G10" s="16">
        <v>7</v>
      </c>
      <c r="H10" s="17">
        <v>8</v>
      </c>
      <c r="I10" s="18">
        <v>9</v>
      </c>
    </row>
    <row r="11" spans="1:9" ht="15.75">
      <c r="A11" s="62" t="s">
        <v>15</v>
      </c>
      <c r="B11" s="63"/>
      <c r="C11" s="63"/>
      <c r="D11" s="63"/>
      <c r="E11" s="21">
        <f>E12+E17+E49+E57+E73+E90+E102+E114</f>
        <v>2067228.0999999999</v>
      </c>
      <c r="F11" s="22">
        <f>F12+F17+F49+F57+F73+F90+F102+F114</f>
        <v>1993121.3</v>
      </c>
      <c r="G11" s="23">
        <f>F11-E11</f>
        <v>-74106.799999999814</v>
      </c>
      <c r="H11" s="24">
        <f>F11/E11*100</f>
        <v>96.41516095877374</v>
      </c>
      <c r="I11" s="24">
        <f>I12+I17+I49+I57+I73+I90+I102</f>
        <v>99.88860186281687</v>
      </c>
    </row>
    <row r="12" spans="1:9" ht="27.75" customHeight="1">
      <c r="A12" s="52" t="s">
        <v>16</v>
      </c>
      <c r="B12" s="19">
        <v>901</v>
      </c>
      <c r="C12" s="19"/>
      <c r="D12" s="19"/>
      <c r="E12" s="25">
        <f>E13</f>
        <v>5493.5</v>
      </c>
      <c r="F12" s="25">
        <f>F13</f>
        <v>5457.5</v>
      </c>
      <c r="G12" s="25">
        <f t="shared" ref="G12:G91" si="0">F12-E12</f>
        <v>-36</v>
      </c>
      <c r="H12" s="26">
        <f t="shared" ref="H12:H91" si="1">F12/E12*100</f>
        <v>99.344680076453997</v>
      </c>
      <c r="I12" s="26">
        <f>F12/$F$11*100</f>
        <v>0.27381675164476943</v>
      </c>
    </row>
    <row r="13" spans="1:9" ht="24.75" customHeight="1">
      <c r="A13" s="53" t="s">
        <v>17</v>
      </c>
      <c r="B13" s="27">
        <v>901</v>
      </c>
      <c r="C13" s="28" t="s">
        <v>18</v>
      </c>
      <c r="D13" s="28"/>
      <c r="E13" s="29">
        <f>E14+E15+E16</f>
        <v>5493.5</v>
      </c>
      <c r="F13" s="29">
        <f>F14+F15+F16</f>
        <v>5457.5</v>
      </c>
      <c r="G13" s="29">
        <f t="shared" si="0"/>
        <v>-36</v>
      </c>
      <c r="H13" s="30">
        <f t="shared" si="1"/>
        <v>99.344680076453997</v>
      </c>
      <c r="I13" s="30">
        <f t="shared" ref="I13:I92" si="2">F13/$F$11*100</f>
        <v>0.27381675164476943</v>
      </c>
    </row>
    <row r="14" spans="1:9" ht="57.75" customHeight="1">
      <c r="A14" s="53" t="s">
        <v>19</v>
      </c>
      <c r="B14" s="27">
        <v>901</v>
      </c>
      <c r="C14" s="28" t="s">
        <v>18</v>
      </c>
      <c r="D14" s="28" t="s">
        <v>20</v>
      </c>
      <c r="E14" s="29">
        <v>5493.5</v>
      </c>
      <c r="F14" s="30">
        <v>5457.5</v>
      </c>
      <c r="G14" s="29">
        <f t="shared" si="0"/>
        <v>-36</v>
      </c>
      <c r="H14" s="30">
        <f t="shared" si="1"/>
        <v>99.344680076453997</v>
      </c>
      <c r="I14" s="30">
        <f t="shared" si="2"/>
        <v>0.27381675164476943</v>
      </c>
    </row>
    <row r="15" spans="1:9" ht="55.5" customHeight="1">
      <c r="A15" s="53" t="s">
        <v>21</v>
      </c>
      <c r="B15" s="27">
        <v>901</v>
      </c>
      <c r="C15" s="28" t="s">
        <v>18</v>
      </c>
      <c r="D15" s="28" t="s">
        <v>22</v>
      </c>
      <c r="E15" s="29"/>
      <c r="F15" s="30"/>
      <c r="G15" s="29">
        <f t="shared" si="0"/>
        <v>0</v>
      </c>
      <c r="H15" s="30">
        <v>0</v>
      </c>
      <c r="I15" s="30">
        <f t="shared" si="2"/>
        <v>0</v>
      </c>
    </row>
    <row r="16" spans="1:9" ht="47.25" customHeight="1">
      <c r="A16" s="53" t="s">
        <v>23</v>
      </c>
      <c r="B16" s="27">
        <v>901</v>
      </c>
      <c r="C16" s="28" t="s">
        <v>24</v>
      </c>
      <c r="D16" s="28" t="s">
        <v>25</v>
      </c>
      <c r="E16" s="29">
        <v>0</v>
      </c>
      <c r="F16" s="30">
        <v>0</v>
      </c>
      <c r="G16" s="29">
        <f t="shared" si="0"/>
        <v>0</v>
      </c>
      <c r="H16" s="30">
        <v>0</v>
      </c>
      <c r="I16" s="30">
        <f t="shared" si="2"/>
        <v>0</v>
      </c>
    </row>
    <row r="17" spans="1:9" ht="35.25" customHeight="1">
      <c r="A17" s="52" t="s">
        <v>26</v>
      </c>
      <c r="B17" s="19">
        <v>902</v>
      </c>
      <c r="C17" s="31"/>
      <c r="D17" s="31"/>
      <c r="E17" s="25">
        <f>E18+E25+E28+E32+E34+E38+E42+E45+E47+E40</f>
        <v>128617.79999999997</v>
      </c>
      <c r="F17" s="25">
        <f>F18+F25+F28+F32+F34+F38+F42+F45+F47+F40</f>
        <v>124409.7</v>
      </c>
      <c r="G17" s="25">
        <f t="shared" si="0"/>
        <v>-4208.0999999999767</v>
      </c>
      <c r="H17" s="32">
        <f t="shared" si="1"/>
        <v>96.72821335771566</v>
      </c>
      <c r="I17" s="32">
        <f t="shared" si="2"/>
        <v>6.2419532619514921</v>
      </c>
    </row>
    <row r="18" spans="1:9" ht="35.25" customHeight="1">
      <c r="A18" s="53" t="s">
        <v>17</v>
      </c>
      <c r="B18" s="27">
        <v>902</v>
      </c>
      <c r="C18" s="28" t="s">
        <v>18</v>
      </c>
      <c r="D18" s="28"/>
      <c r="E18" s="33">
        <f>E19+E20+E22+E23+E24</f>
        <v>62092.599999999991</v>
      </c>
      <c r="F18" s="33">
        <f>F19+F20+F22+F23+F24</f>
        <v>60583.399999999994</v>
      </c>
      <c r="G18" s="29">
        <f t="shared" si="0"/>
        <v>-1509.1999999999971</v>
      </c>
      <c r="H18" s="30">
        <f t="shared" si="1"/>
        <v>97.569436615635368</v>
      </c>
      <c r="I18" s="30">
        <f t="shared" si="2"/>
        <v>3.0396243319460785</v>
      </c>
    </row>
    <row r="19" spans="1:9" ht="57" customHeight="1">
      <c r="A19" s="53" t="s">
        <v>27</v>
      </c>
      <c r="B19" s="27">
        <v>902</v>
      </c>
      <c r="C19" s="28" t="s">
        <v>18</v>
      </c>
      <c r="D19" s="28" t="s">
        <v>28</v>
      </c>
      <c r="E19" s="29">
        <v>2343.1999999999998</v>
      </c>
      <c r="F19" s="30">
        <v>2279.9</v>
      </c>
      <c r="G19" s="29">
        <f t="shared" si="0"/>
        <v>-63.299999999999727</v>
      </c>
      <c r="H19" s="30">
        <f t="shared" si="1"/>
        <v>97.298566063502918</v>
      </c>
      <c r="I19" s="30">
        <f t="shared" si="2"/>
        <v>0.11438842181858175</v>
      </c>
    </row>
    <row r="20" spans="1:9" ht="64.5" customHeight="1">
      <c r="A20" s="54" t="s">
        <v>29</v>
      </c>
      <c r="B20" s="27">
        <v>902</v>
      </c>
      <c r="C20" s="28" t="s">
        <v>18</v>
      </c>
      <c r="D20" s="28" t="s">
        <v>30</v>
      </c>
      <c r="E20" s="29">
        <v>49663.7</v>
      </c>
      <c r="F20" s="30">
        <v>49219.199999999997</v>
      </c>
      <c r="G20" s="29">
        <f t="shared" si="0"/>
        <v>-444.5</v>
      </c>
      <c r="H20" s="30">
        <f t="shared" si="1"/>
        <v>99.104980096126553</v>
      </c>
      <c r="I20" s="30">
        <f t="shared" si="2"/>
        <v>2.4694533142563877</v>
      </c>
    </row>
    <row r="21" spans="1:9" ht="30" customHeight="1">
      <c r="A21" s="53" t="s">
        <v>31</v>
      </c>
      <c r="B21" s="27">
        <v>902</v>
      </c>
      <c r="C21" s="28" t="s">
        <v>18</v>
      </c>
      <c r="D21" s="28" t="s">
        <v>24</v>
      </c>
      <c r="E21" s="29">
        <v>0</v>
      </c>
      <c r="F21" s="30">
        <v>0</v>
      </c>
      <c r="G21" s="29">
        <f t="shared" si="0"/>
        <v>0</v>
      </c>
      <c r="H21" s="30">
        <v>0</v>
      </c>
      <c r="I21" s="30">
        <f t="shared" si="2"/>
        <v>0</v>
      </c>
    </row>
    <row r="22" spans="1:9" ht="29.25" customHeight="1">
      <c r="A22" s="53" t="s">
        <v>31</v>
      </c>
      <c r="B22" s="27">
        <v>902</v>
      </c>
      <c r="C22" s="28" t="s">
        <v>18</v>
      </c>
      <c r="D22" s="28" t="s">
        <v>24</v>
      </c>
      <c r="E22" s="29">
        <v>0</v>
      </c>
      <c r="F22" s="30">
        <v>0</v>
      </c>
      <c r="G22" s="29">
        <f t="shared" si="0"/>
        <v>0</v>
      </c>
      <c r="H22" s="30">
        <v>0</v>
      </c>
      <c r="I22" s="30">
        <f t="shared" si="2"/>
        <v>0</v>
      </c>
    </row>
    <row r="23" spans="1:9">
      <c r="A23" s="53" t="s">
        <v>32</v>
      </c>
      <c r="B23" s="27">
        <v>902</v>
      </c>
      <c r="C23" s="28" t="s">
        <v>18</v>
      </c>
      <c r="D23" s="28" t="s">
        <v>33</v>
      </c>
      <c r="E23" s="29">
        <v>0</v>
      </c>
      <c r="F23" s="30">
        <v>0</v>
      </c>
      <c r="G23" s="29">
        <f t="shared" si="0"/>
        <v>0</v>
      </c>
      <c r="H23" s="30">
        <v>0</v>
      </c>
      <c r="I23" s="30">
        <f t="shared" si="2"/>
        <v>0</v>
      </c>
    </row>
    <row r="24" spans="1:9" ht="26.25" customHeight="1">
      <c r="A24" s="55" t="s">
        <v>34</v>
      </c>
      <c r="B24" s="34">
        <v>902</v>
      </c>
      <c r="C24" s="28" t="s">
        <v>18</v>
      </c>
      <c r="D24" s="28" t="s">
        <v>35</v>
      </c>
      <c r="E24" s="29">
        <v>10085.700000000001</v>
      </c>
      <c r="F24" s="30">
        <v>9084.2999999999993</v>
      </c>
      <c r="G24" s="29">
        <f t="shared" si="0"/>
        <v>-1001.4000000000015</v>
      </c>
      <c r="H24" s="30">
        <f t="shared" si="1"/>
        <v>90.071090752253184</v>
      </c>
      <c r="I24" s="30">
        <f t="shared" si="2"/>
        <v>0.45578259587110931</v>
      </c>
    </row>
    <row r="25" spans="1:9" ht="45.75" customHeight="1">
      <c r="A25" s="53" t="s">
        <v>36</v>
      </c>
      <c r="B25" s="27">
        <v>902</v>
      </c>
      <c r="C25" s="28" t="s">
        <v>20</v>
      </c>
      <c r="D25" s="28"/>
      <c r="E25" s="33">
        <f>E27+E26</f>
        <v>15168.099999999999</v>
      </c>
      <c r="F25" s="35">
        <f>F27+F26</f>
        <v>14682.199999999999</v>
      </c>
      <c r="G25" s="29">
        <f t="shared" si="0"/>
        <v>-485.89999999999964</v>
      </c>
      <c r="H25" s="30">
        <f t="shared" si="1"/>
        <v>96.796566478332821</v>
      </c>
      <c r="I25" s="30">
        <f t="shared" si="2"/>
        <v>0.73664357507995115</v>
      </c>
    </row>
    <row r="26" spans="1:9">
      <c r="A26" s="53" t="s">
        <v>37</v>
      </c>
      <c r="B26" s="27">
        <v>902</v>
      </c>
      <c r="C26" s="28" t="s">
        <v>38</v>
      </c>
      <c r="D26" s="28" t="s">
        <v>39</v>
      </c>
      <c r="E26" s="29">
        <v>2645.3</v>
      </c>
      <c r="F26" s="30">
        <v>2638.9</v>
      </c>
      <c r="G26" s="29">
        <f t="shared" si="0"/>
        <v>-6.4000000000000909</v>
      </c>
      <c r="H26" s="30">
        <f t="shared" si="1"/>
        <v>99.758061467508412</v>
      </c>
      <c r="I26" s="30">
        <f t="shared" si="2"/>
        <v>0.13240037121674431</v>
      </c>
    </row>
    <row r="27" spans="1:9" ht="50.25" customHeight="1">
      <c r="A27" s="53" t="s">
        <v>40</v>
      </c>
      <c r="B27" s="27">
        <v>902</v>
      </c>
      <c r="C27" s="28" t="s">
        <v>20</v>
      </c>
      <c r="D27" s="28" t="s">
        <v>39</v>
      </c>
      <c r="E27" s="29">
        <v>12522.8</v>
      </c>
      <c r="F27" s="30">
        <v>12043.3</v>
      </c>
      <c r="G27" s="29">
        <f t="shared" si="0"/>
        <v>-479.5</v>
      </c>
      <c r="H27" s="30">
        <f t="shared" si="1"/>
        <v>96.170984124956078</v>
      </c>
      <c r="I27" s="30">
        <f t="shared" si="2"/>
        <v>0.60424320386320685</v>
      </c>
    </row>
    <row r="28" spans="1:9" ht="26.25" customHeight="1">
      <c r="A28" s="53" t="s">
        <v>41</v>
      </c>
      <c r="B28" s="27">
        <v>902</v>
      </c>
      <c r="C28" s="28" t="s">
        <v>30</v>
      </c>
      <c r="D28" s="28"/>
      <c r="E28" s="36">
        <f>E29+E30</f>
        <v>7805.9</v>
      </c>
      <c r="F28" s="37">
        <f>F29+F30</f>
        <v>7268.6</v>
      </c>
      <c r="G28" s="29">
        <f t="shared" si="0"/>
        <v>-537.29999999999927</v>
      </c>
      <c r="H28" s="30">
        <f t="shared" si="1"/>
        <v>93.116745026198146</v>
      </c>
      <c r="I28" s="30">
        <f t="shared" si="2"/>
        <v>0.36468427686764476</v>
      </c>
    </row>
    <row r="29" spans="1:9" ht="20.25" customHeight="1">
      <c r="A29" s="53" t="s">
        <v>42</v>
      </c>
      <c r="B29" s="27">
        <v>902</v>
      </c>
      <c r="C29" s="28" t="s">
        <v>30</v>
      </c>
      <c r="D29" s="28" t="s">
        <v>18</v>
      </c>
      <c r="E29" s="29">
        <v>0</v>
      </c>
      <c r="F29" s="30">
        <v>0</v>
      </c>
      <c r="G29" s="29">
        <f t="shared" si="0"/>
        <v>0</v>
      </c>
      <c r="H29" s="30">
        <v>0</v>
      </c>
      <c r="I29" s="30">
        <f t="shared" si="2"/>
        <v>0</v>
      </c>
    </row>
    <row r="30" spans="1:9" ht="19.5" customHeight="1">
      <c r="A30" s="53" t="s">
        <v>43</v>
      </c>
      <c r="B30" s="27">
        <v>902</v>
      </c>
      <c r="C30" s="28" t="s">
        <v>30</v>
      </c>
      <c r="D30" s="28" t="s">
        <v>44</v>
      </c>
      <c r="E30" s="38">
        <v>7805.9</v>
      </c>
      <c r="F30" s="39">
        <v>7268.6</v>
      </c>
      <c r="G30" s="29">
        <f t="shared" si="0"/>
        <v>-537.29999999999927</v>
      </c>
      <c r="H30" s="30">
        <f t="shared" si="1"/>
        <v>93.116745026198146</v>
      </c>
      <c r="I30" s="30">
        <f t="shared" si="2"/>
        <v>0.36468427686764476</v>
      </c>
    </row>
    <row r="31" spans="1:9" ht="32.25" customHeight="1">
      <c r="A31" s="53" t="s">
        <v>45</v>
      </c>
      <c r="B31" s="27">
        <v>902</v>
      </c>
      <c r="C31" s="28" t="s">
        <v>30</v>
      </c>
      <c r="D31" s="28" t="s">
        <v>46</v>
      </c>
      <c r="E31" s="29">
        <v>0</v>
      </c>
      <c r="F31" s="30">
        <v>0</v>
      </c>
      <c r="G31" s="29">
        <f t="shared" si="0"/>
        <v>0</v>
      </c>
      <c r="H31" s="30">
        <v>0</v>
      </c>
      <c r="I31" s="30">
        <f t="shared" si="2"/>
        <v>0</v>
      </c>
    </row>
    <row r="32" spans="1:9" ht="30" customHeight="1">
      <c r="A32" s="53" t="s">
        <v>47</v>
      </c>
      <c r="B32" s="27">
        <v>902</v>
      </c>
      <c r="C32" s="28" t="s">
        <v>22</v>
      </c>
      <c r="D32" s="28"/>
      <c r="E32" s="33">
        <f>E33</f>
        <v>4299</v>
      </c>
      <c r="F32" s="35">
        <f>F33</f>
        <v>4074.6</v>
      </c>
      <c r="G32" s="29">
        <f t="shared" si="0"/>
        <v>-224.40000000000009</v>
      </c>
      <c r="H32" s="30">
        <f t="shared" si="1"/>
        <v>94.780181437543604</v>
      </c>
      <c r="I32" s="30">
        <f t="shared" si="2"/>
        <v>0.20443311704109526</v>
      </c>
    </row>
    <row r="33" spans="1:9" ht="21">
      <c r="A33" s="53" t="s">
        <v>48</v>
      </c>
      <c r="B33" s="27">
        <v>902</v>
      </c>
      <c r="C33" s="28" t="s">
        <v>22</v>
      </c>
      <c r="D33" s="28" t="s">
        <v>25</v>
      </c>
      <c r="E33" s="29">
        <v>4299</v>
      </c>
      <c r="F33" s="30">
        <v>4074.6</v>
      </c>
      <c r="G33" s="29">
        <f t="shared" si="0"/>
        <v>-224.40000000000009</v>
      </c>
      <c r="H33" s="30">
        <f t="shared" si="1"/>
        <v>94.780181437543604</v>
      </c>
      <c r="I33" s="30">
        <f t="shared" si="2"/>
        <v>0.20443311704109526</v>
      </c>
    </row>
    <row r="34" spans="1:9">
      <c r="A34" s="53" t="s">
        <v>49</v>
      </c>
      <c r="B34" s="27">
        <v>902</v>
      </c>
      <c r="C34" s="28" t="s">
        <v>24</v>
      </c>
      <c r="D34" s="28"/>
      <c r="E34" s="40">
        <f>E36+E37</f>
        <v>127.2</v>
      </c>
      <c r="F34" s="40">
        <f>F36+F37</f>
        <v>127.10000000000001</v>
      </c>
      <c r="G34" s="29">
        <f t="shared" si="0"/>
        <v>-9.9999999999994316E-2</v>
      </c>
      <c r="H34" s="30">
        <f t="shared" si="1"/>
        <v>99.921383647798748</v>
      </c>
      <c r="I34" s="30">
        <f t="shared" si="2"/>
        <v>6.3769325028035177E-3</v>
      </c>
    </row>
    <row r="35" spans="1:9" ht="37.5" customHeight="1">
      <c r="A35" s="53" t="s">
        <v>23</v>
      </c>
      <c r="B35" s="27">
        <v>902</v>
      </c>
      <c r="C35" s="28" t="s">
        <v>24</v>
      </c>
      <c r="D35" s="28" t="s">
        <v>25</v>
      </c>
      <c r="E35" s="29">
        <v>0</v>
      </c>
      <c r="F35" s="30">
        <v>0</v>
      </c>
      <c r="G35" s="29">
        <f t="shared" si="0"/>
        <v>0</v>
      </c>
      <c r="H35" s="30">
        <v>0</v>
      </c>
      <c r="I35" s="30">
        <f t="shared" si="2"/>
        <v>0</v>
      </c>
    </row>
    <row r="36" spans="1:9" ht="39.75" customHeight="1">
      <c r="A36" s="53" t="s">
        <v>23</v>
      </c>
      <c r="B36" s="27">
        <v>902</v>
      </c>
      <c r="C36" s="28" t="s">
        <v>24</v>
      </c>
      <c r="D36" s="28" t="s">
        <v>25</v>
      </c>
      <c r="E36" s="29">
        <v>108</v>
      </c>
      <c r="F36" s="30">
        <v>107.9</v>
      </c>
      <c r="G36" s="29">
        <f t="shared" si="0"/>
        <v>-9.9999999999994316E-2</v>
      </c>
      <c r="H36" s="30">
        <f t="shared" si="1"/>
        <v>99.907407407407405</v>
      </c>
      <c r="I36" s="30">
        <f t="shared" si="2"/>
        <v>5.4136193316483049E-3</v>
      </c>
    </row>
    <row r="37" spans="1:9" ht="24" customHeight="1">
      <c r="A37" s="53" t="s">
        <v>50</v>
      </c>
      <c r="B37" s="27">
        <v>902</v>
      </c>
      <c r="C37" s="28" t="s">
        <v>24</v>
      </c>
      <c r="D37" s="28" t="s">
        <v>24</v>
      </c>
      <c r="E37" s="29">
        <v>19.2</v>
      </c>
      <c r="F37" s="30">
        <v>19.2</v>
      </c>
      <c r="G37" s="29">
        <f t="shared" si="0"/>
        <v>0</v>
      </c>
      <c r="H37" s="30">
        <f t="shared" si="1"/>
        <v>100</v>
      </c>
      <c r="I37" s="30">
        <f t="shared" si="2"/>
        <v>9.6331317115521255E-4</v>
      </c>
    </row>
    <row r="38" spans="1:9" ht="24" customHeight="1">
      <c r="A38" s="53" t="s">
        <v>51</v>
      </c>
      <c r="B38" s="28" t="s">
        <v>52</v>
      </c>
      <c r="C38" s="28" t="s">
        <v>53</v>
      </c>
      <c r="D38" s="28"/>
      <c r="E38" s="29">
        <f>E39</f>
        <v>0</v>
      </c>
      <c r="F38" s="30">
        <f>F39</f>
        <v>0</v>
      </c>
      <c r="G38" s="29">
        <f t="shared" si="0"/>
        <v>0</v>
      </c>
      <c r="H38" s="30">
        <v>0</v>
      </c>
      <c r="I38" s="30">
        <f t="shared" si="2"/>
        <v>0</v>
      </c>
    </row>
    <row r="39" spans="1:9" ht="27.75" customHeight="1">
      <c r="A39" s="53" t="s">
        <v>54</v>
      </c>
      <c r="B39" s="28" t="s">
        <v>52</v>
      </c>
      <c r="C39" s="28" t="s">
        <v>53</v>
      </c>
      <c r="D39" s="28" t="s">
        <v>30</v>
      </c>
      <c r="E39" s="29">
        <v>0</v>
      </c>
      <c r="F39" s="30">
        <v>0</v>
      </c>
      <c r="G39" s="29">
        <f t="shared" si="0"/>
        <v>0</v>
      </c>
      <c r="H39" s="30">
        <v>0</v>
      </c>
      <c r="I39" s="30">
        <f t="shared" si="2"/>
        <v>0</v>
      </c>
    </row>
    <row r="40" spans="1:9" ht="23.25" customHeight="1">
      <c r="A40" s="56" t="s">
        <v>55</v>
      </c>
      <c r="B40" s="28" t="s">
        <v>52</v>
      </c>
      <c r="C40" s="28" t="s">
        <v>39</v>
      </c>
      <c r="D40" s="28"/>
      <c r="E40" s="33">
        <f>E41</f>
        <v>30</v>
      </c>
      <c r="F40" s="41">
        <f>F41</f>
        <v>30</v>
      </c>
      <c r="G40" s="29">
        <f t="shared" si="0"/>
        <v>0</v>
      </c>
      <c r="H40" s="30">
        <f t="shared" si="1"/>
        <v>100</v>
      </c>
      <c r="I40" s="30">
        <f t="shared" si="2"/>
        <v>1.5051768299300197E-3</v>
      </c>
    </row>
    <row r="41" spans="1:9" ht="30.75" customHeight="1">
      <c r="A41" s="53" t="s">
        <v>56</v>
      </c>
      <c r="B41" s="28" t="s">
        <v>52</v>
      </c>
      <c r="C41" s="28" t="s">
        <v>39</v>
      </c>
      <c r="D41" s="28" t="s">
        <v>24</v>
      </c>
      <c r="E41" s="29">
        <v>30</v>
      </c>
      <c r="F41" s="42">
        <v>30</v>
      </c>
      <c r="G41" s="29">
        <f t="shared" si="0"/>
        <v>0</v>
      </c>
      <c r="H41" s="30">
        <f t="shared" si="1"/>
        <v>100</v>
      </c>
      <c r="I41" s="30">
        <f t="shared" si="2"/>
        <v>1.5051768299300197E-3</v>
      </c>
    </row>
    <row r="42" spans="1:9" ht="21.75" customHeight="1">
      <c r="A42" s="53" t="s">
        <v>57</v>
      </c>
      <c r="B42" s="27">
        <v>902</v>
      </c>
      <c r="C42" s="28" t="s">
        <v>44</v>
      </c>
      <c r="D42" s="28"/>
      <c r="E42" s="33">
        <f>E43+E44</f>
        <v>9361</v>
      </c>
      <c r="F42" s="33">
        <f>F43+F44</f>
        <v>8858.4</v>
      </c>
      <c r="G42" s="29">
        <f t="shared" si="0"/>
        <v>-502.60000000000036</v>
      </c>
      <c r="H42" s="30">
        <f t="shared" si="1"/>
        <v>94.630915500480711</v>
      </c>
      <c r="I42" s="30">
        <f t="shared" si="2"/>
        <v>0.44444861434173621</v>
      </c>
    </row>
    <row r="43" spans="1:9" ht="18.75" customHeight="1">
      <c r="A43" s="53" t="s">
        <v>58</v>
      </c>
      <c r="B43" s="27">
        <v>902</v>
      </c>
      <c r="C43" s="28" t="s">
        <v>44</v>
      </c>
      <c r="D43" s="28" t="s">
        <v>18</v>
      </c>
      <c r="E43" s="29">
        <v>6362</v>
      </c>
      <c r="F43" s="30">
        <v>6360.9</v>
      </c>
      <c r="G43" s="29">
        <f t="shared" si="0"/>
        <v>-1.1000000000003638</v>
      </c>
      <c r="H43" s="30">
        <f t="shared" si="1"/>
        <v>99.982709839673049</v>
      </c>
      <c r="I43" s="30">
        <f t="shared" si="2"/>
        <v>0.31914264325006209</v>
      </c>
    </row>
    <row r="44" spans="1:9" ht="16.5" customHeight="1">
      <c r="A44" s="53" t="s">
        <v>59</v>
      </c>
      <c r="B44" s="27">
        <v>902</v>
      </c>
      <c r="C44" s="28" t="s">
        <v>44</v>
      </c>
      <c r="D44" s="28" t="s">
        <v>30</v>
      </c>
      <c r="E44" s="29">
        <v>2999</v>
      </c>
      <c r="F44" s="30">
        <v>2497.5</v>
      </c>
      <c r="G44" s="29">
        <f t="shared" si="0"/>
        <v>-501.5</v>
      </c>
      <c r="H44" s="30">
        <f t="shared" si="1"/>
        <v>83.277759253084355</v>
      </c>
      <c r="I44" s="30">
        <f t="shared" si="2"/>
        <v>0.12530597109167416</v>
      </c>
    </row>
    <row r="45" spans="1:9" ht="18" customHeight="1">
      <c r="A45" s="55" t="s">
        <v>60</v>
      </c>
      <c r="B45" s="27">
        <v>902</v>
      </c>
      <c r="C45" s="28" t="s">
        <v>33</v>
      </c>
      <c r="D45" s="28"/>
      <c r="E45" s="33">
        <f>E46</f>
        <v>21202.5</v>
      </c>
      <c r="F45" s="35">
        <f>F46</f>
        <v>20867.599999999999</v>
      </c>
      <c r="G45" s="29">
        <f t="shared" si="0"/>
        <v>-334.90000000000146</v>
      </c>
      <c r="H45" s="30">
        <f t="shared" si="1"/>
        <v>98.420469284282504</v>
      </c>
      <c r="I45" s="30">
        <f t="shared" si="2"/>
        <v>1.0469809338749227</v>
      </c>
    </row>
    <row r="46" spans="1:9" ht="19.5" customHeight="1">
      <c r="A46" s="55" t="s">
        <v>61</v>
      </c>
      <c r="B46" s="27">
        <v>902</v>
      </c>
      <c r="C46" s="43" t="s">
        <v>33</v>
      </c>
      <c r="D46" s="43" t="s">
        <v>18</v>
      </c>
      <c r="E46" s="44">
        <v>21202.5</v>
      </c>
      <c r="F46" s="30">
        <v>20867.599999999999</v>
      </c>
      <c r="G46" s="44">
        <f t="shared" si="0"/>
        <v>-334.90000000000146</v>
      </c>
      <c r="H46" s="30">
        <f t="shared" si="1"/>
        <v>98.420469284282504</v>
      </c>
      <c r="I46" s="30">
        <f t="shared" si="2"/>
        <v>1.0469809338749227</v>
      </c>
    </row>
    <row r="47" spans="1:9" ht="38.25" customHeight="1">
      <c r="A47" s="53" t="s">
        <v>62</v>
      </c>
      <c r="B47" s="27">
        <v>902</v>
      </c>
      <c r="C47" s="43" t="s">
        <v>35</v>
      </c>
      <c r="D47" s="43"/>
      <c r="E47" s="44">
        <f>E48</f>
        <v>8531.5</v>
      </c>
      <c r="F47" s="42">
        <f>F48</f>
        <v>7917.8</v>
      </c>
      <c r="G47" s="44">
        <f t="shared" si="0"/>
        <v>-613.69999999999982</v>
      </c>
      <c r="H47" s="30">
        <f t="shared" si="1"/>
        <v>92.806657680361013</v>
      </c>
      <c r="I47" s="30">
        <f t="shared" si="2"/>
        <v>0.39725630346733032</v>
      </c>
    </row>
    <row r="48" spans="1:9" ht="36" customHeight="1">
      <c r="A48" s="57" t="s">
        <v>63</v>
      </c>
      <c r="B48" s="27">
        <v>902</v>
      </c>
      <c r="C48" s="43" t="s">
        <v>35</v>
      </c>
      <c r="D48" s="43" t="s">
        <v>18</v>
      </c>
      <c r="E48" s="44">
        <v>8531.5</v>
      </c>
      <c r="F48" s="42">
        <v>7917.8</v>
      </c>
      <c r="G48" s="44">
        <f t="shared" si="0"/>
        <v>-613.69999999999982</v>
      </c>
      <c r="H48" s="30">
        <f t="shared" si="1"/>
        <v>92.806657680361013</v>
      </c>
      <c r="I48" s="30">
        <f t="shared" si="2"/>
        <v>0.39725630346733032</v>
      </c>
    </row>
    <row r="49" spans="1:9" ht="36" customHeight="1">
      <c r="A49" s="52" t="s">
        <v>64</v>
      </c>
      <c r="B49" s="19">
        <v>903</v>
      </c>
      <c r="C49" s="31"/>
      <c r="D49" s="31"/>
      <c r="E49" s="25">
        <f>E50+E55+E53</f>
        <v>10473.199999999999</v>
      </c>
      <c r="F49" s="25">
        <f>F50+F55+F53</f>
        <v>10460.199999999999</v>
      </c>
      <c r="G49" s="25">
        <f t="shared" si="0"/>
        <v>-13</v>
      </c>
      <c r="H49" s="32">
        <f t="shared" si="1"/>
        <v>99.8758736584807</v>
      </c>
      <c r="I49" s="32">
        <f t="shared" si="2"/>
        <v>0.52481502254779977</v>
      </c>
    </row>
    <row r="50" spans="1:9" ht="27.75" customHeight="1">
      <c r="A50" s="53" t="s">
        <v>17</v>
      </c>
      <c r="B50" s="27">
        <v>903</v>
      </c>
      <c r="C50" s="28" t="s">
        <v>18</v>
      </c>
      <c r="D50" s="28"/>
      <c r="E50" s="29">
        <f>E51+E52</f>
        <v>10381.799999999999</v>
      </c>
      <c r="F50" s="30">
        <f>F51+F52</f>
        <v>10368.9</v>
      </c>
      <c r="G50" s="29">
        <f t="shared" si="0"/>
        <v>-12.899999999999636</v>
      </c>
      <c r="H50" s="30">
        <f t="shared" si="1"/>
        <v>99.875744090620117</v>
      </c>
      <c r="I50" s="30">
        <f t="shared" si="2"/>
        <v>0.52023426772871273</v>
      </c>
    </row>
    <row r="51" spans="1:9" ht="44.25" customHeight="1">
      <c r="A51" s="53" t="s">
        <v>21</v>
      </c>
      <c r="B51" s="27">
        <v>903</v>
      </c>
      <c r="C51" s="28" t="s">
        <v>18</v>
      </c>
      <c r="D51" s="28" t="s">
        <v>22</v>
      </c>
      <c r="E51" s="29">
        <v>9523.4</v>
      </c>
      <c r="F51" s="30">
        <v>9510.5</v>
      </c>
      <c r="G51" s="29">
        <f t="shared" si="0"/>
        <v>-12.899999999999636</v>
      </c>
      <c r="H51" s="30">
        <f t="shared" si="1"/>
        <v>99.864544175399544</v>
      </c>
      <c r="I51" s="30">
        <f t="shared" si="2"/>
        <v>0.47716614136831509</v>
      </c>
    </row>
    <row r="52" spans="1:9" ht="22.5" customHeight="1">
      <c r="A52" s="55" t="s">
        <v>34</v>
      </c>
      <c r="B52" s="27">
        <v>903</v>
      </c>
      <c r="C52" s="28" t="s">
        <v>18</v>
      </c>
      <c r="D52" s="28" t="s">
        <v>35</v>
      </c>
      <c r="E52" s="29">
        <v>858.4</v>
      </c>
      <c r="F52" s="30">
        <v>858.4</v>
      </c>
      <c r="G52" s="29">
        <f t="shared" si="0"/>
        <v>0</v>
      </c>
      <c r="H52" s="30">
        <f t="shared" si="1"/>
        <v>100</v>
      </c>
      <c r="I52" s="30">
        <f t="shared" si="2"/>
        <v>4.3068126360397627E-2</v>
      </c>
    </row>
    <row r="53" spans="1:9" ht="20.25" customHeight="1">
      <c r="A53" s="55" t="s">
        <v>49</v>
      </c>
      <c r="B53" s="27">
        <v>903</v>
      </c>
      <c r="C53" s="28" t="s">
        <v>24</v>
      </c>
      <c r="D53" s="28"/>
      <c r="E53" s="29">
        <f>E54</f>
        <v>5</v>
      </c>
      <c r="F53" s="30">
        <f>F54</f>
        <v>5</v>
      </c>
      <c r="G53" s="29">
        <f t="shared" si="0"/>
        <v>0</v>
      </c>
      <c r="H53" s="30">
        <f t="shared" si="1"/>
        <v>100</v>
      </c>
      <c r="I53" s="30">
        <f t="shared" si="2"/>
        <v>2.5086280498833665E-4</v>
      </c>
    </row>
    <row r="54" spans="1:9" ht="36.75" customHeight="1">
      <c r="A54" s="55" t="s">
        <v>23</v>
      </c>
      <c r="B54" s="27">
        <v>903</v>
      </c>
      <c r="C54" s="28" t="s">
        <v>24</v>
      </c>
      <c r="D54" s="28" t="s">
        <v>25</v>
      </c>
      <c r="E54" s="29">
        <v>5</v>
      </c>
      <c r="F54" s="30">
        <v>5</v>
      </c>
      <c r="G54" s="29">
        <f t="shared" si="0"/>
        <v>0</v>
      </c>
      <c r="H54" s="30">
        <f t="shared" si="1"/>
        <v>100</v>
      </c>
      <c r="I54" s="30">
        <f t="shared" si="2"/>
        <v>2.5086280498833665E-4</v>
      </c>
    </row>
    <row r="55" spans="1:9" ht="35.25" customHeight="1">
      <c r="A55" s="53" t="s">
        <v>62</v>
      </c>
      <c r="B55" s="27">
        <v>903</v>
      </c>
      <c r="C55" s="28" t="s">
        <v>35</v>
      </c>
      <c r="D55" s="28"/>
      <c r="E55" s="29">
        <f>E56</f>
        <v>86.4</v>
      </c>
      <c r="F55" s="30">
        <f>F56</f>
        <v>86.3</v>
      </c>
      <c r="G55" s="29">
        <f t="shared" si="0"/>
        <v>-0.10000000000000853</v>
      </c>
      <c r="H55" s="30">
        <f t="shared" si="1"/>
        <v>99.884259259259238</v>
      </c>
      <c r="I55" s="30">
        <f t="shared" si="2"/>
        <v>4.3298920140986902E-3</v>
      </c>
    </row>
    <row r="56" spans="1:9" ht="28.5" customHeight="1">
      <c r="A56" s="57" t="s">
        <v>63</v>
      </c>
      <c r="B56" s="27">
        <v>903</v>
      </c>
      <c r="C56" s="28" t="s">
        <v>35</v>
      </c>
      <c r="D56" s="28" t="s">
        <v>18</v>
      </c>
      <c r="E56" s="29">
        <v>86.4</v>
      </c>
      <c r="F56" s="30">
        <v>86.3</v>
      </c>
      <c r="G56" s="29">
        <f t="shared" si="0"/>
        <v>-0.10000000000000853</v>
      </c>
      <c r="H56" s="30">
        <f t="shared" si="1"/>
        <v>99.884259259259238</v>
      </c>
      <c r="I56" s="30">
        <f t="shared" si="2"/>
        <v>4.3298920140986902E-3</v>
      </c>
    </row>
    <row r="57" spans="1:9" ht="36" customHeight="1">
      <c r="A57" s="52" t="s">
        <v>65</v>
      </c>
      <c r="B57" s="19">
        <v>904</v>
      </c>
      <c r="C57" s="45"/>
      <c r="D57" s="45"/>
      <c r="E57" s="25">
        <f>E58+E60+E62+E66+E68+E71+E64</f>
        <v>47153.600000000006</v>
      </c>
      <c r="F57" s="25">
        <f>F58+F60+F62+F66+F68+F71+F64</f>
        <v>45699.3</v>
      </c>
      <c r="G57" s="25">
        <f t="shared" si="0"/>
        <v>-1454.3000000000029</v>
      </c>
      <c r="H57" s="32">
        <f t="shared" si="1"/>
        <v>96.91582403040276</v>
      </c>
      <c r="I57" s="32">
        <f t="shared" si="2"/>
        <v>2.2928509168006985</v>
      </c>
    </row>
    <row r="58" spans="1:9" ht="29.25" customHeight="1">
      <c r="A58" s="53" t="s">
        <v>17</v>
      </c>
      <c r="B58" s="27">
        <v>904</v>
      </c>
      <c r="C58" s="28" t="s">
        <v>18</v>
      </c>
      <c r="D58" s="28"/>
      <c r="E58" s="29">
        <f>E59</f>
        <v>35806</v>
      </c>
      <c r="F58" s="30">
        <f>F59</f>
        <v>35231.800000000003</v>
      </c>
      <c r="G58" s="29">
        <f t="shared" si="0"/>
        <v>-574.19999999999709</v>
      </c>
      <c r="H58" s="30">
        <f t="shared" si="1"/>
        <v>98.396358152264995</v>
      </c>
      <c r="I58" s="30">
        <f t="shared" si="2"/>
        <v>1.7676696345576159</v>
      </c>
    </row>
    <row r="59" spans="1:9" ht="22.5" customHeight="1">
      <c r="A59" s="53" t="s">
        <v>34</v>
      </c>
      <c r="B59" s="27">
        <v>904</v>
      </c>
      <c r="C59" s="28" t="s">
        <v>18</v>
      </c>
      <c r="D59" s="28" t="s">
        <v>35</v>
      </c>
      <c r="E59" s="29">
        <v>35806</v>
      </c>
      <c r="F59" s="30">
        <v>35231.800000000003</v>
      </c>
      <c r="G59" s="29">
        <f t="shared" si="0"/>
        <v>-574.19999999999709</v>
      </c>
      <c r="H59" s="30">
        <f t="shared" si="1"/>
        <v>98.396358152264995</v>
      </c>
      <c r="I59" s="30">
        <f t="shared" si="2"/>
        <v>1.7676696345576159</v>
      </c>
    </row>
    <row r="60" spans="1:9" ht="20.25" customHeight="1">
      <c r="A60" s="53" t="s">
        <v>41</v>
      </c>
      <c r="B60" s="27">
        <v>904</v>
      </c>
      <c r="C60" s="28" t="s">
        <v>30</v>
      </c>
      <c r="D60" s="28"/>
      <c r="E60" s="29">
        <f>E61</f>
        <v>1098.3</v>
      </c>
      <c r="F60" s="30">
        <f>F61</f>
        <v>937.9</v>
      </c>
      <c r="G60" s="29">
        <f t="shared" si="0"/>
        <v>-160.39999999999998</v>
      </c>
      <c r="H60" s="30">
        <f t="shared" si="1"/>
        <v>85.395611399435495</v>
      </c>
      <c r="I60" s="30">
        <f t="shared" si="2"/>
        <v>4.7056844959712185E-2</v>
      </c>
    </row>
    <row r="61" spans="1:9" ht="27.75" customHeight="1">
      <c r="A61" s="53" t="s">
        <v>45</v>
      </c>
      <c r="B61" s="27">
        <v>904</v>
      </c>
      <c r="C61" s="28" t="s">
        <v>30</v>
      </c>
      <c r="D61" s="28" t="s">
        <v>46</v>
      </c>
      <c r="E61" s="29">
        <v>1098.3</v>
      </c>
      <c r="F61" s="30">
        <v>937.9</v>
      </c>
      <c r="G61" s="29">
        <f t="shared" si="0"/>
        <v>-160.39999999999998</v>
      </c>
      <c r="H61" s="30">
        <f t="shared" si="1"/>
        <v>85.395611399435495</v>
      </c>
      <c r="I61" s="30">
        <f t="shared" si="2"/>
        <v>4.7056844959712185E-2</v>
      </c>
    </row>
    <row r="62" spans="1:9" ht="29.25" customHeight="1">
      <c r="A62" s="53" t="s">
        <v>66</v>
      </c>
      <c r="B62" s="27">
        <v>904</v>
      </c>
      <c r="C62" s="28" t="s">
        <v>25</v>
      </c>
      <c r="D62" s="46"/>
      <c r="E62" s="29">
        <f>E63</f>
        <v>0</v>
      </c>
      <c r="F62" s="30">
        <f>F63</f>
        <v>0</v>
      </c>
      <c r="G62" s="29">
        <f t="shared" si="0"/>
        <v>0</v>
      </c>
      <c r="H62" s="30">
        <v>0</v>
      </c>
      <c r="I62" s="30">
        <f t="shared" si="2"/>
        <v>0</v>
      </c>
    </row>
    <row r="63" spans="1:9" ht="19.5" customHeight="1">
      <c r="A63" s="53" t="s">
        <v>67</v>
      </c>
      <c r="B63" s="28" t="s">
        <v>68</v>
      </c>
      <c r="C63" s="28" t="s">
        <v>25</v>
      </c>
      <c r="D63" s="28" t="s">
        <v>18</v>
      </c>
      <c r="E63" s="29">
        <v>0</v>
      </c>
      <c r="F63" s="30">
        <v>0</v>
      </c>
      <c r="G63" s="29">
        <f t="shared" si="0"/>
        <v>0</v>
      </c>
      <c r="H63" s="30">
        <v>0</v>
      </c>
      <c r="I63" s="30">
        <f t="shared" si="2"/>
        <v>0</v>
      </c>
    </row>
    <row r="64" spans="1:9" ht="27.75" customHeight="1">
      <c r="A64" s="53" t="s">
        <v>66</v>
      </c>
      <c r="B64" s="28" t="s">
        <v>68</v>
      </c>
      <c r="C64" s="28" t="s">
        <v>25</v>
      </c>
      <c r="D64" s="28"/>
      <c r="E64" s="29">
        <f>E65</f>
        <v>2084.5</v>
      </c>
      <c r="F64" s="30">
        <f>F65</f>
        <v>2051.4</v>
      </c>
      <c r="G64" s="29">
        <f t="shared" si="0"/>
        <v>-33.099999999999909</v>
      </c>
      <c r="H64" s="30">
        <f t="shared" si="1"/>
        <v>98.412089230031185</v>
      </c>
      <c r="I64" s="30">
        <f t="shared" si="2"/>
        <v>0.10292399163061476</v>
      </c>
    </row>
    <row r="65" spans="1:9">
      <c r="A65" s="53" t="s">
        <v>67</v>
      </c>
      <c r="B65" s="28" t="s">
        <v>68</v>
      </c>
      <c r="C65" s="28" t="s">
        <v>25</v>
      </c>
      <c r="D65" s="28" t="s">
        <v>18</v>
      </c>
      <c r="E65" s="29">
        <v>2084.5</v>
      </c>
      <c r="F65" s="30">
        <v>2051.4</v>
      </c>
      <c r="G65" s="29">
        <f t="shared" si="0"/>
        <v>-33.099999999999909</v>
      </c>
      <c r="H65" s="30">
        <f t="shared" si="1"/>
        <v>98.412089230031185</v>
      </c>
      <c r="I65" s="30">
        <f t="shared" si="2"/>
        <v>0.10292399163061476</v>
      </c>
    </row>
    <row r="66" spans="1:9" ht="19.5" customHeight="1">
      <c r="A66" s="53" t="s">
        <v>49</v>
      </c>
      <c r="B66" s="27">
        <v>904</v>
      </c>
      <c r="C66" s="28" t="s">
        <v>24</v>
      </c>
      <c r="D66" s="28"/>
      <c r="E66" s="29">
        <f>E67</f>
        <v>132.80000000000001</v>
      </c>
      <c r="F66" s="30">
        <f>F67</f>
        <v>132.69999999999999</v>
      </c>
      <c r="G66" s="29">
        <f t="shared" si="0"/>
        <v>-0.10000000000002274</v>
      </c>
      <c r="H66" s="30">
        <f t="shared" si="1"/>
        <v>99.924698795180717</v>
      </c>
      <c r="I66" s="30">
        <f t="shared" si="2"/>
        <v>6.657898844390454E-3</v>
      </c>
    </row>
    <row r="67" spans="1:9" ht="35.25" customHeight="1">
      <c r="A67" s="53" t="s">
        <v>23</v>
      </c>
      <c r="B67" s="27">
        <v>904</v>
      </c>
      <c r="C67" s="28" t="s">
        <v>24</v>
      </c>
      <c r="D67" s="28" t="s">
        <v>25</v>
      </c>
      <c r="E67" s="29">
        <v>132.80000000000001</v>
      </c>
      <c r="F67" s="30">
        <v>132.69999999999999</v>
      </c>
      <c r="G67" s="29">
        <f t="shared" si="0"/>
        <v>-0.10000000000002274</v>
      </c>
      <c r="H67" s="30">
        <f t="shared" si="1"/>
        <v>99.924698795180717</v>
      </c>
      <c r="I67" s="30">
        <f t="shared" si="2"/>
        <v>6.657898844390454E-3</v>
      </c>
    </row>
    <row r="68" spans="1:9" ht="22.5" customHeight="1">
      <c r="A68" s="53" t="s">
        <v>57</v>
      </c>
      <c r="B68" s="27">
        <v>904</v>
      </c>
      <c r="C68" s="28" t="s">
        <v>44</v>
      </c>
      <c r="D68" s="28"/>
      <c r="E68" s="29">
        <f>E70</f>
        <v>8032</v>
      </c>
      <c r="F68" s="30">
        <f>F70</f>
        <v>7345.5</v>
      </c>
      <c r="G68" s="29">
        <f t="shared" si="0"/>
        <v>-686.5</v>
      </c>
      <c r="H68" s="30">
        <f t="shared" si="1"/>
        <v>91.452938247011957</v>
      </c>
      <c r="I68" s="30">
        <f t="shared" si="2"/>
        <v>0.36854254680836535</v>
      </c>
    </row>
    <row r="69" spans="1:9" ht="24.75" customHeight="1">
      <c r="A69" s="53" t="s">
        <v>69</v>
      </c>
      <c r="B69" s="27">
        <v>904</v>
      </c>
      <c r="C69" s="28" t="s">
        <v>44</v>
      </c>
      <c r="D69" s="28" t="s">
        <v>20</v>
      </c>
      <c r="E69" s="29">
        <v>0</v>
      </c>
      <c r="F69" s="30">
        <v>0</v>
      </c>
      <c r="G69" s="29">
        <f t="shared" si="0"/>
        <v>0</v>
      </c>
      <c r="H69" s="30">
        <v>0</v>
      </c>
      <c r="I69" s="30">
        <f t="shared" si="2"/>
        <v>0</v>
      </c>
    </row>
    <row r="70" spans="1:9" ht="19.5" customHeight="1">
      <c r="A70" s="53" t="s">
        <v>59</v>
      </c>
      <c r="B70" s="27">
        <v>904</v>
      </c>
      <c r="C70" s="27" t="s">
        <v>44</v>
      </c>
      <c r="D70" s="27" t="s">
        <v>30</v>
      </c>
      <c r="E70" s="29">
        <v>8032</v>
      </c>
      <c r="F70" s="30">
        <v>7345.5</v>
      </c>
      <c r="G70" s="29">
        <f t="shared" si="0"/>
        <v>-686.5</v>
      </c>
      <c r="H70" s="30">
        <f t="shared" si="1"/>
        <v>91.452938247011957</v>
      </c>
      <c r="I70" s="30">
        <f t="shared" si="2"/>
        <v>0.36854254680836535</v>
      </c>
    </row>
    <row r="71" spans="1:9" ht="26.25" customHeight="1">
      <c r="A71" s="53" t="s">
        <v>70</v>
      </c>
      <c r="B71" s="28" t="s">
        <v>68</v>
      </c>
      <c r="C71" s="28" t="s">
        <v>46</v>
      </c>
      <c r="D71" s="28"/>
      <c r="E71" s="29">
        <f>E72</f>
        <v>0</v>
      </c>
      <c r="F71" s="30">
        <f>F72</f>
        <v>0</v>
      </c>
      <c r="G71" s="29">
        <f t="shared" si="0"/>
        <v>0</v>
      </c>
      <c r="H71" s="30">
        <v>0</v>
      </c>
      <c r="I71" s="30">
        <f t="shared" si="2"/>
        <v>0</v>
      </c>
    </row>
    <row r="72" spans="1:9" ht="21.75" customHeight="1">
      <c r="A72" s="53" t="s">
        <v>71</v>
      </c>
      <c r="B72" s="28" t="s">
        <v>68</v>
      </c>
      <c r="C72" s="28" t="s">
        <v>46</v>
      </c>
      <c r="D72" s="28" t="s">
        <v>18</v>
      </c>
      <c r="E72" s="29">
        <v>0</v>
      </c>
      <c r="F72" s="30">
        <v>0</v>
      </c>
      <c r="G72" s="29">
        <f t="shared" si="0"/>
        <v>0</v>
      </c>
      <c r="H72" s="30">
        <v>0</v>
      </c>
      <c r="I72" s="30">
        <f t="shared" si="2"/>
        <v>0</v>
      </c>
    </row>
    <row r="73" spans="1:9" ht="36" customHeight="1">
      <c r="A73" s="52" t="s">
        <v>72</v>
      </c>
      <c r="B73" s="45" t="s">
        <v>73</v>
      </c>
      <c r="C73" s="31"/>
      <c r="D73" s="31"/>
      <c r="E73" s="25">
        <f>E74+E79+E84+E86+E88</f>
        <v>314886.90000000002</v>
      </c>
      <c r="F73" s="25">
        <f>F74+F79+F84+F86+F88</f>
        <v>286698.7</v>
      </c>
      <c r="G73" s="25">
        <f t="shared" si="0"/>
        <v>-28188.200000000012</v>
      </c>
      <c r="H73" s="32">
        <f t="shared" si="1"/>
        <v>91.048150939273754</v>
      </c>
      <c r="I73" s="32">
        <f t="shared" si="2"/>
        <v>14.384408013701927</v>
      </c>
    </row>
    <row r="74" spans="1:9" ht="24.75" customHeight="1">
      <c r="A74" s="53" t="s">
        <v>41</v>
      </c>
      <c r="B74" s="28" t="s">
        <v>73</v>
      </c>
      <c r="C74" s="28" t="s">
        <v>30</v>
      </c>
      <c r="D74" s="28"/>
      <c r="E74" s="29">
        <f>E75+E76+E77+E78</f>
        <v>45980.9</v>
      </c>
      <c r="F74" s="29">
        <f>F75+F76+F77+F78</f>
        <v>43686.5</v>
      </c>
      <c r="G74" s="29">
        <f t="shared" si="0"/>
        <v>-2294.4000000000015</v>
      </c>
      <c r="H74" s="30">
        <f t="shared" si="1"/>
        <v>95.010102020621602</v>
      </c>
      <c r="I74" s="30">
        <f t="shared" si="2"/>
        <v>2.1918635860245934</v>
      </c>
    </row>
    <row r="75" spans="1:9" ht="18.75" customHeight="1">
      <c r="A75" s="53" t="s">
        <v>74</v>
      </c>
      <c r="B75" s="28" t="s">
        <v>73</v>
      </c>
      <c r="C75" s="28" t="s">
        <v>30</v>
      </c>
      <c r="D75" s="28" t="s">
        <v>25</v>
      </c>
      <c r="E75" s="29">
        <v>2893</v>
      </c>
      <c r="F75" s="30">
        <v>2519.5</v>
      </c>
      <c r="G75" s="29">
        <f t="shared" si="0"/>
        <v>-373.5</v>
      </c>
      <c r="H75" s="30">
        <f t="shared" si="1"/>
        <v>87.08952644313861</v>
      </c>
      <c r="I75" s="30">
        <f t="shared" si="2"/>
        <v>0.12640976743362281</v>
      </c>
    </row>
    <row r="76" spans="1:9">
      <c r="A76" s="53" t="s">
        <v>75</v>
      </c>
      <c r="B76" s="28" t="s">
        <v>73</v>
      </c>
      <c r="C76" s="28" t="s">
        <v>30</v>
      </c>
      <c r="D76" s="28" t="s">
        <v>53</v>
      </c>
      <c r="E76" s="29">
        <v>2784.4</v>
      </c>
      <c r="F76" s="30">
        <v>2503.1</v>
      </c>
      <c r="G76" s="29">
        <f t="shared" si="0"/>
        <v>-281.30000000000018</v>
      </c>
      <c r="H76" s="30">
        <f t="shared" si="1"/>
        <v>89.897284872863096</v>
      </c>
      <c r="I76" s="30">
        <f t="shared" si="2"/>
        <v>0.12558693743326108</v>
      </c>
    </row>
    <row r="77" spans="1:9" ht="22.5" customHeight="1">
      <c r="A77" s="53" t="s">
        <v>76</v>
      </c>
      <c r="B77" s="28" t="s">
        <v>73</v>
      </c>
      <c r="C77" s="28" t="s">
        <v>30</v>
      </c>
      <c r="D77" s="28" t="s">
        <v>39</v>
      </c>
      <c r="E77" s="29">
        <v>40240</v>
      </c>
      <c r="F77" s="30">
        <v>38600.400000000001</v>
      </c>
      <c r="G77" s="29">
        <f t="shared" si="0"/>
        <v>-1639.5999999999985</v>
      </c>
      <c r="H77" s="30">
        <f t="shared" si="1"/>
        <v>95.925447316103387</v>
      </c>
      <c r="I77" s="30">
        <f t="shared" si="2"/>
        <v>1.9366809235343581</v>
      </c>
    </row>
    <row r="78" spans="1:9" ht="28.5" customHeight="1">
      <c r="A78" s="53" t="s">
        <v>45</v>
      </c>
      <c r="B78" s="28" t="s">
        <v>73</v>
      </c>
      <c r="C78" s="28" t="s">
        <v>30</v>
      </c>
      <c r="D78" s="28" t="s">
        <v>46</v>
      </c>
      <c r="E78" s="29">
        <v>63.5</v>
      </c>
      <c r="F78" s="42">
        <v>63.5</v>
      </c>
      <c r="G78" s="29">
        <f t="shared" si="0"/>
        <v>0</v>
      </c>
      <c r="H78" s="30">
        <f t="shared" si="1"/>
        <v>100</v>
      </c>
      <c r="I78" s="30">
        <f t="shared" si="2"/>
        <v>3.1859576233518754E-3</v>
      </c>
    </row>
    <row r="79" spans="1:9" ht="26.25" customHeight="1">
      <c r="A79" s="53" t="s">
        <v>66</v>
      </c>
      <c r="B79" s="28" t="s">
        <v>73</v>
      </c>
      <c r="C79" s="28" t="s">
        <v>25</v>
      </c>
      <c r="D79" s="28"/>
      <c r="E79" s="29">
        <f>E80+E81+E82+E83</f>
        <v>268810</v>
      </c>
      <c r="F79" s="29">
        <f>F80+F81+F82+F83</f>
        <v>242917</v>
      </c>
      <c r="G79" s="29">
        <f t="shared" si="0"/>
        <v>-25893</v>
      </c>
      <c r="H79" s="30">
        <f t="shared" si="1"/>
        <v>90.36754585022878</v>
      </c>
      <c r="I79" s="30">
        <f t="shared" si="2"/>
        <v>12.187767999870355</v>
      </c>
    </row>
    <row r="80" spans="1:9" ht="15.75" customHeight="1">
      <c r="A80" s="53" t="s">
        <v>67</v>
      </c>
      <c r="B80" s="28" t="s">
        <v>73</v>
      </c>
      <c r="C80" s="28" t="s">
        <v>25</v>
      </c>
      <c r="D80" s="28" t="s">
        <v>18</v>
      </c>
      <c r="E80" s="29">
        <v>320</v>
      </c>
      <c r="F80" s="30">
        <v>162</v>
      </c>
      <c r="G80" s="29">
        <f t="shared" si="0"/>
        <v>-158</v>
      </c>
      <c r="H80" s="30">
        <f t="shared" si="1"/>
        <v>50.625</v>
      </c>
      <c r="I80" s="30">
        <f t="shared" si="2"/>
        <v>8.1279548816221067E-3</v>
      </c>
    </row>
    <row r="81" spans="1:9" ht="19.5" customHeight="1">
      <c r="A81" s="53" t="s">
        <v>77</v>
      </c>
      <c r="B81" s="28" t="s">
        <v>73</v>
      </c>
      <c r="C81" s="28" t="s">
        <v>25</v>
      </c>
      <c r="D81" s="28" t="s">
        <v>28</v>
      </c>
      <c r="E81" s="29">
        <v>17112.8</v>
      </c>
      <c r="F81" s="30">
        <v>8827.6</v>
      </c>
      <c r="G81" s="29">
        <f t="shared" si="0"/>
        <v>-8285.1999999999989</v>
      </c>
      <c r="H81" s="30">
        <f t="shared" si="1"/>
        <v>51.584778645224624</v>
      </c>
      <c r="I81" s="30">
        <f t="shared" si="2"/>
        <v>0.4429032994630081</v>
      </c>
    </row>
    <row r="82" spans="1:9" ht="16.5" customHeight="1">
      <c r="A82" s="53" t="s">
        <v>78</v>
      </c>
      <c r="B82" s="28" t="s">
        <v>73</v>
      </c>
      <c r="C82" s="28" t="s">
        <v>25</v>
      </c>
      <c r="D82" s="28" t="s">
        <v>20</v>
      </c>
      <c r="E82" s="29">
        <v>236550</v>
      </c>
      <c r="F82" s="30">
        <v>219619.6</v>
      </c>
      <c r="G82" s="29">
        <f t="shared" si="0"/>
        <v>-16930.399999999994</v>
      </c>
      <c r="H82" s="30">
        <f t="shared" si="1"/>
        <v>92.842781652927499</v>
      </c>
      <c r="I82" s="30">
        <f t="shared" si="2"/>
        <v>11.018877777283299</v>
      </c>
    </row>
    <row r="83" spans="1:9" ht="30.75" customHeight="1">
      <c r="A83" s="53" t="s">
        <v>79</v>
      </c>
      <c r="B83" s="28" t="s">
        <v>73</v>
      </c>
      <c r="C83" s="28" t="s">
        <v>25</v>
      </c>
      <c r="D83" s="28" t="s">
        <v>25</v>
      </c>
      <c r="E83" s="29">
        <v>14827.2</v>
      </c>
      <c r="F83" s="30">
        <v>14307.8</v>
      </c>
      <c r="G83" s="29">
        <f t="shared" si="0"/>
        <v>-519.40000000000146</v>
      </c>
      <c r="H83" s="30">
        <f t="shared" si="1"/>
        <v>96.496978525952287</v>
      </c>
      <c r="I83" s="30">
        <f t="shared" si="2"/>
        <v>0.71785896824242457</v>
      </c>
    </row>
    <row r="84" spans="1:9" ht="21.75" customHeight="1">
      <c r="A84" s="53" t="s">
        <v>47</v>
      </c>
      <c r="B84" s="28" t="s">
        <v>73</v>
      </c>
      <c r="C84" s="28" t="s">
        <v>22</v>
      </c>
      <c r="D84" s="28"/>
      <c r="E84" s="29">
        <f>E85</f>
        <v>0</v>
      </c>
      <c r="F84" s="30">
        <v>0</v>
      </c>
      <c r="G84" s="29">
        <f t="shared" si="0"/>
        <v>0</v>
      </c>
      <c r="H84" s="30">
        <v>0</v>
      </c>
      <c r="I84" s="30">
        <f t="shared" si="2"/>
        <v>0</v>
      </c>
    </row>
    <row r="85" spans="1:9" ht="24.75" customHeight="1">
      <c r="A85" s="53" t="s">
        <v>48</v>
      </c>
      <c r="B85" s="28" t="s">
        <v>73</v>
      </c>
      <c r="C85" s="28" t="s">
        <v>22</v>
      </c>
      <c r="D85" s="28" t="s">
        <v>25</v>
      </c>
      <c r="E85" s="29">
        <v>0</v>
      </c>
      <c r="F85" s="30">
        <v>0</v>
      </c>
      <c r="G85" s="29">
        <f t="shared" si="0"/>
        <v>0</v>
      </c>
      <c r="H85" s="30">
        <v>0</v>
      </c>
      <c r="I85" s="30">
        <f t="shared" si="2"/>
        <v>0</v>
      </c>
    </row>
    <row r="86" spans="1:9" ht="18.75" customHeight="1">
      <c r="A86" s="53" t="s">
        <v>49</v>
      </c>
      <c r="B86" s="27">
        <v>905</v>
      </c>
      <c r="C86" s="28" t="s">
        <v>24</v>
      </c>
      <c r="D86" s="28"/>
      <c r="E86" s="29">
        <f>E87</f>
        <v>96</v>
      </c>
      <c r="F86" s="30">
        <f>F87</f>
        <v>95.2</v>
      </c>
      <c r="G86" s="29">
        <f t="shared" si="0"/>
        <v>-0.79999999999999716</v>
      </c>
      <c r="H86" s="30">
        <f t="shared" si="1"/>
        <v>99.166666666666671</v>
      </c>
      <c r="I86" s="30">
        <f t="shared" si="2"/>
        <v>4.7764278069779295E-3</v>
      </c>
    </row>
    <row r="87" spans="1:9" ht="33.75" customHeight="1">
      <c r="A87" s="54" t="s">
        <v>23</v>
      </c>
      <c r="B87" s="27">
        <v>905</v>
      </c>
      <c r="C87" s="28" t="s">
        <v>24</v>
      </c>
      <c r="D87" s="28" t="s">
        <v>25</v>
      </c>
      <c r="E87" s="29">
        <v>96</v>
      </c>
      <c r="F87" s="30">
        <v>95.2</v>
      </c>
      <c r="G87" s="29">
        <f t="shared" si="0"/>
        <v>-0.79999999999999716</v>
      </c>
      <c r="H87" s="30">
        <f t="shared" si="1"/>
        <v>99.166666666666671</v>
      </c>
      <c r="I87" s="30">
        <f t="shared" si="2"/>
        <v>4.7764278069779295E-3</v>
      </c>
    </row>
    <row r="88" spans="1:9" ht="18" customHeight="1">
      <c r="A88" s="53" t="s">
        <v>57</v>
      </c>
      <c r="B88" s="28" t="s">
        <v>73</v>
      </c>
      <c r="C88" s="28" t="s">
        <v>44</v>
      </c>
      <c r="D88" s="28"/>
      <c r="E88" s="29">
        <f>E89</f>
        <v>0</v>
      </c>
      <c r="F88" s="30">
        <f>F89</f>
        <v>0</v>
      </c>
      <c r="G88" s="29">
        <f t="shared" si="0"/>
        <v>0</v>
      </c>
      <c r="H88" s="30">
        <v>0</v>
      </c>
      <c r="I88" s="30">
        <f t="shared" si="2"/>
        <v>0</v>
      </c>
    </row>
    <row r="89" spans="1:9" ht="18.75" customHeight="1">
      <c r="A89" s="53" t="s">
        <v>69</v>
      </c>
      <c r="B89" s="28" t="s">
        <v>73</v>
      </c>
      <c r="C89" s="28" t="s">
        <v>44</v>
      </c>
      <c r="D89" s="28" t="s">
        <v>20</v>
      </c>
      <c r="E89" s="29">
        <v>0</v>
      </c>
      <c r="F89" s="30">
        <v>0</v>
      </c>
      <c r="G89" s="29">
        <f t="shared" si="0"/>
        <v>0</v>
      </c>
      <c r="H89" s="30">
        <v>0</v>
      </c>
      <c r="I89" s="30">
        <f t="shared" si="2"/>
        <v>0</v>
      </c>
    </row>
    <row r="90" spans="1:9" ht="24.75" customHeight="1">
      <c r="A90" s="52" t="s">
        <v>80</v>
      </c>
      <c r="B90" s="45" t="s">
        <v>81</v>
      </c>
      <c r="C90" s="45"/>
      <c r="D90" s="45"/>
      <c r="E90" s="25">
        <f>E91+E97+E100</f>
        <v>1362776.9</v>
      </c>
      <c r="F90" s="25">
        <f>F91+F97+F100</f>
        <v>1326683.7</v>
      </c>
      <c r="G90" s="25">
        <f t="shared" si="0"/>
        <v>-36093.199999999953</v>
      </c>
      <c r="H90" s="32">
        <f t="shared" si="1"/>
        <v>97.351496051921643</v>
      </c>
      <c r="I90" s="32">
        <f t="shared" si="2"/>
        <v>66.563118862860975</v>
      </c>
    </row>
    <row r="91" spans="1:9" ht="18" customHeight="1">
      <c r="A91" s="53" t="s">
        <v>49</v>
      </c>
      <c r="B91" s="28" t="s">
        <v>81</v>
      </c>
      <c r="C91" s="28" t="s">
        <v>24</v>
      </c>
      <c r="D91" s="28"/>
      <c r="E91" s="29">
        <f>E92+E93+E95+E94+E96</f>
        <v>1333585.8999999999</v>
      </c>
      <c r="F91" s="29">
        <f>F92+F93+F95+F94+F96</f>
        <v>1298183.3</v>
      </c>
      <c r="G91" s="29">
        <f t="shared" si="0"/>
        <v>-35402.59999999986</v>
      </c>
      <c r="H91" s="30">
        <f t="shared" si="1"/>
        <v>97.345307865057677</v>
      </c>
      <c r="I91" s="30">
        <f t="shared" si="2"/>
        <v>65.133180805403072</v>
      </c>
    </row>
    <row r="92" spans="1:9" ht="19.5" customHeight="1">
      <c r="A92" s="53" t="s">
        <v>82</v>
      </c>
      <c r="B92" s="28" t="s">
        <v>81</v>
      </c>
      <c r="C92" s="28" t="s">
        <v>24</v>
      </c>
      <c r="D92" s="28" t="s">
        <v>18</v>
      </c>
      <c r="E92" s="29">
        <v>495651.1</v>
      </c>
      <c r="F92" s="30">
        <v>484799</v>
      </c>
      <c r="G92" s="29">
        <f t="shared" ref="G92:G114" si="3">F92-E92</f>
        <v>-10852.099999999977</v>
      </c>
      <c r="H92" s="30">
        <f t="shared" ref="H92:H114" si="4">F92/E92*100</f>
        <v>97.810536484232557</v>
      </c>
      <c r="I92" s="30">
        <f t="shared" si="2"/>
        <v>24.32360739910812</v>
      </c>
    </row>
    <row r="93" spans="1:9" ht="15.75" customHeight="1">
      <c r="A93" s="53" t="s">
        <v>83</v>
      </c>
      <c r="B93" s="28" t="s">
        <v>81</v>
      </c>
      <c r="C93" s="28" t="s">
        <v>24</v>
      </c>
      <c r="D93" s="28" t="s">
        <v>28</v>
      </c>
      <c r="E93" s="42">
        <v>743236.9</v>
      </c>
      <c r="F93" s="30">
        <v>723388.8</v>
      </c>
      <c r="G93" s="42">
        <f t="shared" si="3"/>
        <v>-19848.099999999977</v>
      </c>
      <c r="H93" s="30">
        <f t="shared" si="4"/>
        <v>97.329505572180281</v>
      </c>
      <c r="I93" s="30">
        <f t="shared" ref="I93:I114" si="5">F93/$F$11*100</f>
        <v>36.294268693029373</v>
      </c>
    </row>
    <row r="94" spans="1:9" ht="14.25" customHeight="1">
      <c r="A94" s="53" t="s">
        <v>84</v>
      </c>
      <c r="B94" s="28" t="s">
        <v>81</v>
      </c>
      <c r="C94" s="28" t="s">
        <v>24</v>
      </c>
      <c r="D94" s="28" t="s">
        <v>20</v>
      </c>
      <c r="E94" s="42">
        <v>61015.7</v>
      </c>
      <c r="F94" s="30">
        <v>56719.199999999997</v>
      </c>
      <c r="G94" s="42">
        <f t="shared" si="3"/>
        <v>-4296.5</v>
      </c>
      <c r="H94" s="30">
        <f t="shared" si="4"/>
        <v>92.958369731069212</v>
      </c>
      <c r="I94" s="30">
        <f t="shared" si="5"/>
        <v>2.8457475217388928</v>
      </c>
    </row>
    <row r="95" spans="1:9" ht="36" customHeight="1">
      <c r="A95" s="53" t="s">
        <v>23</v>
      </c>
      <c r="B95" s="28" t="s">
        <v>81</v>
      </c>
      <c r="C95" s="28" t="s">
        <v>24</v>
      </c>
      <c r="D95" s="28" t="s">
        <v>25</v>
      </c>
      <c r="E95" s="29">
        <v>19</v>
      </c>
      <c r="F95" s="30">
        <v>19</v>
      </c>
      <c r="G95" s="29">
        <f t="shared" si="3"/>
        <v>0</v>
      </c>
      <c r="H95" s="30">
        <f t="shared" si="4"/>
        <v>100</v>
      </c>
      <c r="I95" s="30">
        <f t="shared" si="5"/>
        <v>9.5327865895567909E-4</v>
      </c>
    </row>
    <row r="96" spans="1:9" ht="24" customHeight="1">
      <c r="A96" s="53" t="s">
        <v>85</v>
      </c>
      <c r="B96" s="28" t="s">
        <v>81</v>
      </c>
      <c r="C96" s="28" t="s">
        <v>24</v>
      </c>
      <c r="D96" s="28" t="s">
        <v>39</v>
      </c>
      <c r="E96" s="29">
        <v>33663.199999999997</v>
      </c>
      <c r="F96" s="30">
        <v>33257.300000000003</v>
      </c>
      <c r="G96" s="29">
        <f t="shared" si="3"/>
        <v>-405.89999999999418</v>
      </c>
      <c r="H96" s="30">
        <f t="shared" si="4"/>
        <v>98.794232277383031</v>
      </c>
      <c r="I96" s="30">
        <f t="shared" si="5"/>
        <v>1.6686039128677217</v>
      </c>
    </row>
    <row r="97" spans="1:9" ht="23.25" customHeight="1">
      <c r="A97" s="53" t="s">
        <v>57</v>
      </c>
      <c r="B97" s="28" t="s">
        <v>81</v>
      </c>
      <c r="C97" s="28" t="s">
        <v>44</v>
      </c>
      <c r="D97" s="28"/>
      <c r="E97" s="29">
        <f>E99</f>
        <v>29191</v>
      </c>
      <c r="F97" s="30">
        <f>F99</f>
        <v>28500.400000000001</v>
      </c>
      <c r="G97" s="29">
        <f t="shared" si="3"/>
        <v>-690.59999999999854</v>
      </c>
      <c r="H97" s="30">
        <f t="shared" si="4"/>
        <v>97.634202322633683</v>
      </c>
      <c r="I97" s="30">
        <f t="shared" si="5"/>
        <v>1.4299380574579179</v>
      </c>
    </row>
    <row r="98" spans="1:9" ht="21" customHeight="1">
      <c r="A98" s="53" t="s">
        <v>69</v>
      </c>
      <c r="B98" s="28" t="s">
        <v>81</v>
      </c>
      <c r="C98" s="28" t="s">
        <v>44</v>
      </c>
      <c r="D98" s="28" t="s">
        <v>20</v>
      </c>
      <c r="E98" s="29">
        <v>0</v>
      </c>
      <c r="F98" s="30">
        <v>0</v>
      </c>
      <c r="G98" s="29">
        <f t="shared" si="3"/>
        <v>0</v>
      </c>
      <c r="H98" s="30">
        <v>0</v>
      </c>
      <c r="I98" s="30">
        <f t="shared" si="5"/>
        <v>0</v>
      </c>
    </row>
    <row r="99" spans="1:9" ht="21.75" customHeight="1">
      <c r="A99" s="53" t="s">
        <v>59</v>
      </c>
      <c r="B99" s="28" t="s">
        <v>81</v>
      </c>
      <c r="C99" s="28" t="s">
        <v>44</v>
      </c>
      <c r="D99" s="28" t="s">
        <v>30</v>
      </c>
      <c r="E99" s="29">
        <v>29191</v>
      </c>
      <c r="F99" s="30">
        <v>28500.400000000001</v>
      </c>
      <c r="G99" s="29">
        <f t="shared" si="3"/>
        <v>-690.59999999999854</v>
      </c>
      <c r="H99" s="30">
        <f t="shared" si="4"/>
        <v>97.634202322633683</v>
      </c>
      <c r="I99" s="30">
        <f t="shared" si="5"/>
        <v>1.4299380574579179</v>
      </c>
    </row>
    <row r="100" spans="1:9" ht="22.5" customHeight="1">
      <c r="A100" s="55" t="s">
        <v>60</v>
      </c>
      <c r="B100" s="27">
        <v>906</v>
      </c>
      <c r="C100" s="28" t="s">
        <v>33</v>
      </c>
      <c r="D100" s="28"/>
      <c r="E100" s="29">
        <f>E101</f>
        <v>0</v>
      </c>
      <c r="F100" s="30">
        <f>F101</f>
        <v>0</v>
      </c>
      <c r="G100" s="29">
        <f t="shared" si="3"/>
        <v>0</v>
      </c>
      <c r="H100" s="30">
        <v>0</v>
      </c>
      <c r="I100" s="30">
        <f t="shared" si="5"/>
        <v>0</v>
      </c>
    </row>
    <row r="101" spans="1:9" ht="18.75" customHeight="1">
      <c r="A101" s="55" t="s">
        <v>61</v>
      </c>
      <c r="B101" s="27">
        <v>906</v>
      </c>
      <c r="C101" s="43" t="s">
        <v>33</v>
      </c>
      <c r="D101" s="43" t="s">
        <v>18</v>
      </c>
      <c r="E101" s="44">
        <v>0</v>
      </c>
      <c r="F101" s="30">
        <v>0</v>
      </c>
      <c r="G101" s="44">
        <f t="shared" si="3"/>
        <v>0</v>
      </c>
      <c r="H101" s="30">
        <v>0</v>
      </c>
      <c r="I101" s="30">
        <f t="shared" si="5"/>
        <v>0</v>
      </c>
    </row>
    <row r="102" spans="1:9" ht="23.25" customHeight="1">
      <c r="A102" s="52" t="s">
        <v>86</v>
      </c>
      <c r="B102" s="45" t="s">
        <v>87</v>
      </c>
      <c r="C102" s="45"/>
      <c r="D102" s="45"/>
      <c r="E102" s="25">
        <f>E103+E107+E112+E110</f>
        <v>195445.2</v>
      </c>
      <c r="F102" s="25">
        <f>F103+F107+F112+F110</f>
        <v>191491.89999999997</v>
      </c>
      <c r="G102" s="25">
        <f t="shared" si="3"/>
        <v>-3953.3000000000466</v>
      </c>
      <c r="H102" s="32">
        <f t="shared" si="4"/>
        <v>97.977284681332648</v>
      </c>
      <c r="I102" s="32">
        <f>F102/$F$11*100</f>
        <v>9.6076390333092103</v>
      </c>
    </row>
    <row r="103" spans="1:9" ht="18" customHeight="1">
      <c r="A103" s="53" t="s">
        <v>49</v>
      </c>
      <c r="B103" s="28" t="s">
        <v>87</v>
      </c>
      <c r="C103" s="28" t="s">
        <v>24</v>
      </c>
      <c r="D103" s="28"/>
      <c r="E103" s="29">
        <f>E104+E106+E105</f>
        <v>79684.7</v>
      </c>
      <c r="F103" s="29">
        <f>F104+F106+F105</f>
        <v>78091.399999999994</v>
      </c>
      <c r="G103" s="29">
        <f t="shared" si="3"/>
        <v>-1593.3000000000029</v>
      </c>
      <c r="H103" s="30">
        <f t="shared" si="4"/>
        <v>98.00049444874611</v>
      </c>
      <c r="I103" s="30">
        <f t="shared" si="5"/>
        <v>3.918045529893238</v>
      </c>
    </row>
    <row r="104" spans="1:9" ht="23.25" customHeight="1">
      <c r="A104" s="53" t="s">
        <v>84</v>
      </c>
      <c r="B104" s="28" t="s">
        <v>87</v>
      </c>
      <c r="C104" s="28" t="s">
        <v>24</v>
      </c>
      <c r="D104" s="28" t="s">
        <v>20</v>
      </c>
      <c r="E104" s="29">
        <v>79090.8</v>
      </c>
      <c r="F104" s="30">
        <v>77497.5</v>
      </c>
      <c r="G104" s="29">
        <f t="shared" si="3"/>
        <v>-1593.3000000000029</v>
      </c>
      <c r="H104" s="30">
        <f t="shared" si="4"/>
        <v>97.985479979972382</v>
      </c>
      <c r="I104" s="30">
        <f t="shared" si="5"/>
        <v>3.8882480459167237</v>
      </c>
    </row>
    <row r="105" spans="1:9" ht="34.5" customHeight="1">
      <c r="A105" s="53" t="s">
        <v>23</v>
      </c>
      <c r="B105" s="28" t="s">
        <v>87</v>
      </c>
      <c r="C105" s="28" t="s">
        <v>24</v>
      </c>
      <c r="D105" s="28" t="s">
        <v>25</v>
      </c>
      <c r="E105" s="29">
        <v>21</v>
      </c>
      <c r="F105" s="30">
        <v>21</v>
      </c>
      <c r="G105" s="29">
        <f t="shared" si="3"/>
        <v>0</v>
      </c>
      <c r="H105" s="30">
        <f t="shared" si="4"/>
        <v>100</v>
      </c>
      <c r="I105" s="30">
        <f t="shared" si="5"/>
        <v>1.0536237809510138E-3</v>
      </c>
    </row>
    <row r="106" spans="1:9" ht="24" customHeight="1">
      <c r="A106" s="53" t="s">
        <v>85</v>
      </c>
      <c r="B106" s="28" t="s">
        <v>87</v>
      </c>
      <c r="C106" s="28" t="s">
        <v>24</v>
      </c>
      <c r="D106" s="28" t="s">
        <v>39</v>
      </c>
      <c r="E106" s="29">
        <v>572.9</v>
      </c>
      <c r="F106" s="30">
        <v>572.9</v>
      </c>
      <c r="G106" s="29">
        <f t="shared" si="3"/>
        <v>0</v>
      </c>
      <c r="H106" s="30">
        <f t="shared" si="4"/>
        <v>100</v>
      </c>
      <c r="I106" s="30">
        <f t="shared" si="5"/>
        <v>2.874386019556361E-2</v>
      </c>
    </row>
    <row r="107" spans="1:9" ht="18" customHeight="1">
      <c r="A107" s="53" t="s">
        <v>51</v>
      </c>
      <c r="B107" s="28" t="s">
        <v>87</v>
      </c>
      <c r="C107" s="28" t="s">
        <v>53</v>
      </c>
      <c r="D107" s="28"/>
      <c r="E107" s="29">
        <f>E108+E109</f>
        <v>103165</v>
      </c>
      <c r="F107" s="29">
        <f>F108+F109</f>
        <v>100984.7</v>
      </c>
      <c r="G107" s="29">
        <f t="shared" si="3"/>
        <v>-2180.3000000000029</v>
      </c>
      <c r="H107" s="30">
        <f t="shared" si="4"/>
        <v>97.886589444094412</v>
      </c>
      <c r="I107" s="30">
        <f t="shared" si="5"/>
        <v>5.0666610205811358</v>
      </c>
    </row>
    <row r="108" spans="1:9">
      <c r="A108" s="53" t="s">
        <v>88</v>
      </c>
      <c r="B108" s="28" t="s">
        <v>87</v>
      </c>
      <c r="C108" s="28" t="s">
        <v>53</v>
      </c>
      <c r="D108" s="28" t="s">
        <v>18</v>
      </c>
      <c r="E108" s="29">
        <v>95291.3</v>
      </c>
      <c r="F108" s="30">
        <v>93130.4</v>
      </c>
      <c r="G108" s="29">
        <f t="shared" si="3"/>
        <v>-2160.9000000000087</v>
      </c>
      <c r="H108" s="30">
        <f t="shared" si="4"/>
        <v>97.732321838404971</v>
      </c>
      <c r="I108" s="30">
        <f t="shared" si="5"/>
        <v>4.6725906747371564</v>
      </c>
    </row>
    <row r="109" spans="1:9" ht="24.75" customHeight="1">
      <c r="A109" s="53" t="s">
        <v>54</v>
      </c>
      <c r="B109" s="28" t="s">
        <v>87</v>
      </c>
      <c r="C109" s="28" t="s">
        <v>53</v>
      </c>
      <c r="D109" s="28" t="s">
        <v>30</v>
      </c>
      <c r="E109" s="29">
        <v>7873.7</v>
      </c>
      <c r="F109" s="30">
        <v>7854.3</v>
      </c>
      <c r="G109" s="29">
        <f t="shared" si="3"/>
        <v>-19.399999999999636</v>
      </c>
      <c r="H109" s="30">
        <f t="shared" si="4"/>
        <v>99.75361011976581</v>
      </c>
      <c r="I109" s="30">
        <f t="shared" si="5"/>
        <v>0.39407034584397849</v>
      </c>
    </row>
    <row r="110" spans="1:9" ht="18.75" customHeight="1">
      <c r="A110" s="53" t="s">
        <v>57</v>
      </c>
      <c r="B110" s="28" t="s">
        <v>87</v>
      </c>
      <c r="C110" s="28" t="s">
        <v>44</v>
      </c>
      <c r="D110" s="28"/>
      <c r="E110" s="29">
        <f>E111</f>
        <v>111</v>
      </c>
      <c r="F110" s="30">
        <f>F111</f>
        <v>85.5</v>
      </c>
      <c r="G110" s="29">
        <f t="shared" si="3"/>
        <v>-25.5</v>
      </c>
      <c r="H110" s="30">
        <f t="shared" si="4"/>
        <v>77.027027027027032</v>
      </c>
      <c r="I110" s="30">
        <f t="shared" si="5"/>
        <v>4.289753965300556E-3</v>
      </c>
    </row>
    <row r="111" spans="1:9" ht="18" customHeight="1">
      <c r="A111" s="53" t="s">
        <v>69</v>
      </c>
      <c r="B111" s="28" t="s">
        <v>87</v>
      </c>
      <c r="C111" s="28" t="s">
        <v>44</v>
      </c>
      <c r="D111" s="28" t="s">
        <v>20</v>
      </c>
      <c r="E111" s="29">
        <v>111</v>
      </c>
      <c r="F111" s="30">
        <v>85.5</v>
      </c>
      <c r="G111" s="29">
        <f t="shared" si="3"/>
        <v>-25.5</v>
      </c>
      <c r="H111" s="30">
        <f t="shared" si="4"/>
        <v>77.027027027027032</v>
      </c>
      <c r="I111" s="30">
        <f t="shared" si="5"/>
        <v>4.289753965300556E-3</v>
      </c>
    </row>
    <row r="112" spans="1:9" ht="25.5" customHeight="1">
      <c r="A112" s="53" t="s">
        <v>70</v>
      </c>
      <c r="B112" s="28" t="s">
        <v>87</v>
      </c>
      <c r="C112" s="28" t="s">
        <v>46</v>
      </c>
      <c r="D112" s="28"/>
      <c r="E112" s="29">
        <f>E113</f>
        <v>12484.5</v>
      </c>
      <c r="F112" s="30">
        <f>F113</f>
        <v>12330.3</v>
      </c>
      <c r="G112" s="29">
        <f t="shared" si="3"/>
        <v>-154.20000000000073</v>
      </c>
      <c r="H112" s="30">
        <f t="shared" si="4"/>
        <v>98.764868436861704</v>
      </c>
      <c r="I112" s="30">
        <f t="shared" si="5"/>
        <v>0.61864272886953731</v>
      </c>
    </row>
    <row r="113" spans="1:9" ht="23.25" customHeight="1">
      <c r="A113" s="53" t="s">
        <v>89</v>
      </c>
      <c r="B113" s="28" t="s">
        <v>87</v>
      </c>
      <c r="C113" s="28" t="s">
        <v>46</v>
      </c>
      <c r="D113" s="28" t="s">
        <v>28</v>
      </c>
      <c r="E113" s="29">
        <v>12484.5</v>
      </c>
      <c r="F113" s="30">
        <v>12330.3</v>
      </c>
      <c r="G113" s="29">
        <f t="shared" si="3"/>
        <v>-154.20000000000073</v>
      </c>
      <c r="H113" s="30">
        <f t="shared" si="4"/>
        <v>98.764868436861704</v>
      </c>
      <c r="I113" s="30">
        <f t="shared" si="5"/>
        <v>0.61864272886953731</v>
      </c>
    </row>
    <row r="114" spans="1:9" ht="36" customHeight="1">
      <c r="A114" s="58" t="s">
        <v>90</v>
      </c>
      <c r="B114" s="34">
        <v>910</v>
      </c>
      <c r="C114" s="47"/>
      <c r="D114" s="47"/>
      <c r="E114" s="48">
        <f>E115</f>
        <v>2381</v>
      </c>
      <c r="F114" s="49">
        <f>F115</f>
        <v>2220.3000000000002</v>
      </c>
      <c r="G114" s="50">
        <f t="shared" si="3"/>
        <v>-160.69999999999982</v>
      </c>
      <c r="H114" s="51">
        <f t="shared" si="4"/>
        <v>93.250734985300298</v>
      </c>
      <c r="I114" s="51">
        <f t="shared" si="5"/>
        <v>0.11139813718312078</v>
      </c>
    </row>
    <row r="115" spans="1:9" ht="26.25" customHeight="1">
      <c r="A115" s="53" t="s">
        <v>17</v>
      </c>
      <c r="B115" s="27">
        <v>910</v>
      </c>
      <c r="C115" s="28" t="s">
        <v>18</v>
      </c>
      <c r="D115" s="28"/>
      <c r="E115" s="29">
        <f>E116+E117</f>
        <v>2381</v>
      </c>
      <c r="F115" s="30">
        <f>F116+F117+F118</f>
        <v>2220.3000000000002</v>
      </c>
      <c r="G115" s="29">
        <f>F115-E115</f>
        <v>-160.69999999999982</v>
      </c>
      <c r="H115" s="30">
        <f>F115/E115*100</f>
        <v>93.250734985300298</v>
      </c>
      <c r="I115" s="30">
        <f>F115/$F$11*100</f>
        <v>0.11139813718312078</v>
      </c>
    </row>
    <row r="116" spans="1:9" ht="48" customHeight="1">
      <c r="A116" s="53" t="s">
        <v>21</v>
      </c>
      <c r="B116" s="27">
        <v>910</v>
      </c>
      <c r="C116" s="28" t="s">
        <v>18</v>
      </c>
      <c r="D116" s="28" t="s">
        <v>22</v>
      </c>
      <c r="E116" s="29">
        <v>2381</v>
      </c>
      <c r="F116" s="30">
        <v>2220.3000000000002</v>
      </c>
      <c r="G116" s="29">
        <f>F116-E116</f>
        <v>-160.69999999999982</v>
      </c>
      <c r="H116" s="30">
        <f>F116/E116*100</f>
        <v>93.250734985300298</v>
      </c>
      <c r="I116" s="30">
        <f>F116/$F$11*100</f>
        <v>0.11139813718312078</v>
      </c>
    </row>
  </sheetData>
  <mergeCells count="12">
    <mergeCell ref="I7:I9"/>
    <mergeCell ref="A11:D11"/>
    <mergeCell ref="E1:I1"/>
    <mergeCell ref="A2:H2"/>
    <mergeCell ref="A3:I3"/>
    <mergeCell ref="A4:I4"/>
    <mergeCell ref="A7:A9"/>
    <mergeCell ref="B7:D8"/>
    <mergeCell ref="E7:E9"/>
    <mergeCell ref="F7:F9"/>
    <mergeCell ref="G7:G9"/>
    <mergeCell ref="H7:H9"/>
  </mergeCells>
  <pageMargins left="0.7" right="0.7" top="0.75" bottom="0.75" header="0.3" footer="0.3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2022-05-04T07:25:44Z</dcterms:modified>
</cp:coreProperties>
</file>