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850125A-0D83-49F4-AF80-B0B64652A91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E13" i="1"/>
  <c r="F114" i="1"/>
  <c r="F115" i="1"/>
  <c r="E115" i="1"/>
  <c r="E114" i="1" s="1"/>
  <c r="H117" i="1"/>
  <c r="E117" i="1"/>
  <c r="H116" i="1"/>
  <c r="G116" i="1"/>
  <c r="G118" i="1"/>
  <c r="G117" i="1" l="1"/>
  <c r="F18" i="1"/>
  <c r="E18" i="1"/>
  <c r="F34" i="1"/>
  <c r="E34" i="1"/>
  <c r="F28" i="1"/>
  <c r="E28" i="1"/>
  <c r="F12" i="1"/>
  <c r="E12" i="1"/>
  <c r="H118" i="1"/>
  <c r="H113" i="1"/>
  <c r="G113" i="1"/>
  <c r="F112" i="1"/>
  <c r="E112" i="1"/>
  <c r="H111" i="1"/>
  <c r="G111" i="1"/>
  <c r="F110" i="1"/>
  <c r="E110" i="1"/>
  <c r="H109" i="1"/>
  <c r="G109" i="1"/>
  <c r="H108" i="1"/>
  <c r="G108" i="1"/>
  <c r="F107" i="1"/>
  <c r="E107" i="1"/>
  <c r="H106" i="1"/>
  <c r="G106" i="1"/>
  <c r="H105" i="1"/>
  <c r="G105" i="1"/>
  <c r="H104" i="1"/>
  <c r="G104" i="1"/>
  <c r="F103" i="1"/>
  <c r="E103" i="1"/>
  <c r="E102" i="1" s="1"/>
  <c r="G101" i="1"/>
  <c r="F100" i="1"/>
  <c r="E100" i="1"/>
  <c r="H99" i="1"/>
  <c r="G99" i="1"/>
  <c r="G98" i="1"/>
  <c r="F97" i="1"/>
  <c r="H97" i="1" s="1"/>
  <c r="E97" i="1"/>
  <c r="H96" i="1"/>
  <c r="G96" i="1"/>
  <c r="H95" i="1"/>
  <c r="G95" i="1"/>
  <c r="H94" i="1"/>
  <c r="G94" i="1"/>
  <c r="H93" i="1"/>
  <c r="G93" i="1"/>
  <c r="H92" i="1"/>
  <c r="G92" i="1"/>
  <c r="F91" i="1"/>
  <c r="E91" i="1"/>
  <c r="G89" i="1"/>
  <c r="F88" i="1"/>
  <c r="E88" i="1"/>
  <c r="H87" i="1"/>
  <c r="G87" i="1"/>
  <c r="F86" i="1"/>
  <c r="E86" i="1"/>
  <c r="G85" i="1"/>
  <c r="E84" i="1"/>
  <c r="G84" i="1" s="1"/>
  <c r="H83" i="1"/>
  <c r="G83" i="1"/>
  <c r="H82" i="1"/>
  <c r="G82" i="1"/>
  <c r="H81" i="1"/>
  <c r="G81" i="1"/>
  <c r="H80" i="1"/>
  <c r="G80" i="1"/>
  <c r="F79" i="1"/>
  <c r="E79" i="1"/>
  <c r="H78" i="1"/>
  <c r="G78" i="1"/>
  <c r="H77" i="1"/>
  <c r="G77" i="1"/>
  <c r="H76" i="1"/>
  <c r="G76" i="1"/>
  <c r="H75" i="1"/>
  <c r="G75" i="1"/>
  <c r="F74" i="1"/>
  <c r="E74" i="1"/>
  <c r="E73" i="1" s="1"/>
  <c r="G72" i="1"/>
  <c r="F71" i="1"/>
  <c r="G71" i="1" s="1"/>
  <c r="E71" i="1"/>
  <c r="H70" i="1"/>
  <c r="G70" i="1"/>
  <c r="G69" i="1"/>
  <c r="F68" i="1"/>
  <c r="E68" i="1"/>
  <c r="H67" i="1"/>
  <c r="G67" i="1"/>
  <c r="F66" i="1"/>
  <c r="E66" i="1"/>
  <c r="H65" i="1"/>
  <c r="G65" i="1"/>
  <c r="F64" i="1"/>
  <c r="E64" i="1"/>
  <c r="G63" i="1"/>
  <c r="H61" i="1"/>
  <c r="G61" i="1"/>
  <c r="F60" i="1"/>
  <c r="E60" i="1"/>
  <c r="H59" i="1"/>
  <c r="G59" i="1"/>
  <c r="F58" i="1"/>
  <c r="E58" i="1"/>
  <c r="H56" i="1"/>
  <c r="G56" i="1"/>
  <c r="F55" i="1"/>
  <c r="E55" i="1"/>
  <c r="H54" i="1"/>
  <c r="G54" i="1"/>
  <c r="F53" i="1"/>
  <c r="E53" i="1"/>
  <c r="G53" i="1" s="1"/>
  <c r="H52" i="1"/>
  <c r="G52" i="1"/>
  <c r="H51" i="1"/>
  <c r="G51" i="1"/>
  <c r="F50" i="1"/>
  <c r="E50" i="1"/>
  <c r="E49" i="1" s="1"/>
  <c r="H48" i="1"/>
  <c r="G48" i="1"/>
  <c r="F47" i="1"/>
  <c r="E47" i="1"/>
  <c r="H46" i="1"/>
  <c r="G46" i="1"/>
  <c r="F45" i="1"/>
  <c r="E45" i="1"/>
  <c r="H44" i="1"/>
  <c r="G44" i="1"/>
  <c r="H43" i="1"/>
  <c r="G43" i="1"/>
  <c r="F42" i="1"/>
  <c r="E42" i="1"/>
  <c r="G41" i="1"/>
  <c r="G39" i="1"/>
  <c r="F38" i="1"/>
  <c r="E38" i="1"/>
  <c r="H37" i="1"/>
  <c r="G37" i="1"/>
  <c r="G36" i="1"/>
  <c r="G35" i="1"/>
  <c r="H33" i="1"/>
  <c r="G33" i="1"/>
  <c r="F32" i="1"/>
  <c r="E32" i="1"/>
  <c r="G31" i="1"/>
  <c r="H30" i="1"/>
  <c r="G30" i="1"/>
  <c r="G29" i="1"/>
  <c r="H27" i="1"/>
  <c r="G27" i="1"/>
  <c r="H26" i="1"/>
  <c r="G26" i="1"/>
  <c r="F25" i="1"/>
  <c r="E25" i="1"/>
  <c r="H24" i="1"/>
  <c r="G24" i="1"/>
  <c r="G23" i="1"/>
  <c r="G22" i="1"/>
  <c r="G21" i="1"/>
  <c r="H20" i="1"/>
  <c r="G20" i="1"/>
  <c r="H19" i="1"/>
  <c r="G19" i="1"/>
  <c r="G16" i="1"/>
  <c r="G15" i="1"/>
  <c r="H14" i="1"/>
  <c r="G14" i="1"/>
  <c r="H91" i="1" l="1"/>
  <c r="E57" i="1"/>
  <c r="G62" i="1"/>
  <c r="G55" i="1"/>
  <c r="E17" i="1"/>
  <c r="H28" i="1"/>
  <c r="H32" i="1"/>
  <c r="H34" i="1"/>
  <c r="H45" i="1"/>
  <c r="H74" i="1"/>
  <c r="G88" i="1"/>
  <c r="G110" i="1"/>
  <c r="G112" i="1"/>
  <c r="F73" i="1"/>
  <c r="H73" i="1" s="1"/>
  <c r="G100" i="1"/>
  <c r="H47" i="1"/>
  <c r="H13" i="1"/>
  <c r="F90" i="1"/>
  <c r="G28" i="1"/>
  <c r="G32" i="1"/>
  <c r="G34" i="1"/>
  <c r="G38" i="1"/>
  <c r="G45" i="1"/>
  <c r="G47" i="1"/>
  <c r="H53" i="1"/>
  <c r="H55" i="1"/>
  <c r="E90" i="1"/>
  <c r="G97" i="1"/>
  <c r="H110" i="1"/>
  <c r="H112" i="1"/>
  <c r="H12" i="1"/>
  <c r="G13" i="1"/>
  <c r="H18" i="1"/>
  <c r="H25" i="1"/>
  <c r="H42" i="1"/>
  <c r="H50" i="1"/>
  <c r="H58" i="1"/>
  <c r="H60" i="1"/>
  <c r="H64" i="1"/>
  <c r="H66" i="1"/>
  <c r="H68" i="1"/>
  <c r="G74" i="1"/>
  <c r="H79" i="1"/>
  <c r="H86" i="1"/>
  <c r="G91" i="1"/>
  <c r="H103" i="1"/>
  <c r="H107" i="1"/>
  <c r="H115" i="1"/>
  <c r="G12" i="1"/>
  <c r="F17" i="1"/>
  <c r="G18" i="1"/>
  <c r="G25" i="1"/>
  <c r="G40" i="1"/>
  <c r="G42" i="1"/>
  <c r="F49" i="1"/>
  <c r="G50" i="1"/>
  <c r="F57" i="1"/>
  <c r="G58" i="1"/>
  <c r="G60" i="1"/>
  <c r="G64" i="1"/>
  <c r="G66" i="1"/>
  <c r="G68" i="1"/>
  <c r="G79" i="1"/>
  <c r="G86" i="1"/>
  <c r="F102" i="1"/>
  <c r="G103" i="1"/>
  <c r="G107" i="1"/>
  <c r="G115" i="1"/>
  <c r="G90" i="1" l="1"/>
  <c r="H90" i="1"/>
  <c r="G73" i="1"/>
  <c r="E11" i="1"/>
  <c r="H102" i="1"/>
  <c r="G102" i="1"/>
  <c r="H57" i="1"/>
  <c r="G57" i="1"/>
  <c r="H49" i="1"/>
  <c r="G49" i="1"/>
  <c r="H114" i="1"/>
  <c r="G114" i="1"/>
  <c r="H17" i="1"/>
  <c r="G17" i="1"/>
  <c r="F11" i="1"/>
  <c r="I57" i="1" l="1"/>
  <c r="I116" i="1"/>
  <c r="I117" i="1"/>
  <c r="I114" i="1"/>
  <c r="I113" i="1"/>
  <c r="I111" i="1"/>
  <c r="I109" i="1"/>
  <c r="I105" i="1"/>
  <c r="I101" i="1"/>
  <c r="I99" i="1"/>
  <c r="I96" i="1"/>
  <c r="I94" i="1"/>
  <c r="I92" i="1"/>
  <c r="I83" i="1"/>
  <c r="I81" i="1"/>
  <c r="I77" i="1"/>
  <c r="I75" i="1"/>
  <c r="I69" i="1"/>
  <c r="I56" i="1"/>
  <c r="I54" i="1"/>
  <c r="I52" i="1"/>
  <c r="I48" i="1"/>
  <c r="I46" i="1"/>
  <c r="I44" i="1"/>
  <c r="I36" i="1"/>
  <c r="I33" i="1"/>
  <c r="I31" i="1"/>
  <c r="I30" i="1"/>
  <c r="I27" i="1"/>
  <c r="I23" i="1"/>
  <c r="I22" i="1"/>
  <c r="I21" i="1"/>
  <c r="I20" i="1"/>
  <c r="I16" i="1"/>
  <c r="I15" i="1"/>
  <c r="I14" i="1"/>
  <c r="H11" i="1"/>
  <c r="I118" i="1"/>
  <c r="I112" i="1"/>
  <c r="I110" i="1"/>
  <c r="I108" i="1"/>
  <c r="I106" i="1"/>
  <c r="I104" i="1"/>
  <c r="I98" i="1"/>
  <c r="I97" i="1"/>
  <c r="I95" i="1"/>
  <c r="I93" i="1"/>
  <c r="I91" i="1"/>
  <c r="I89" i="1"/>
  <c r="I87" i="1"/>
  <c r="I85" i="1"/>
  <c r="I84" i="1"/>
  <c r="I82" i="1"/>
  <c r="I80" i="1"/>
  <c r="I78" i="1"/>
  <c r="I76" i="1"/>
  <c r="I74" i="1"/>
  <c r="I72" i="1"/>
  <c r="I70" i="1"/>
  <c r="I67" i="1"/>
  <c r="I65" i="1"/>
  <c r="I63" i="1"/>
  <c r="I61" i="1"/>
  <c r="I59" i="1"/>
  <c r="I55" i="1"/>
  <c r="I53" i="1"/>
  <c r="I51" i="1"/>
  <c r="I47" i="1"/>
  <c r="I45" i="1"/>
  <c r="I43" i="1"/>
  <c r="I41" i="1"/>
  <c r="I39" i="1"/>
  <c r="I37" i="1"/>
  <c r="I35" i="1"/>
  <c r="I34" i="1"/>
  <c r="I32" i="1"/>
  <c r="I29" i="1"/>
  <c r="I28" i="1"/>
  <c r="I26" i="1"/>
  <c r="I24" i="1"/>
  <c r="I19" i="1"/>
  <c r="I13" i="1"/>
  <c r="G11" i="1"/>
  <c r="I25" i="1"/>
  <c r="I42" i="1"/>
  <c r="I60" i="1"/>
  <c r="I79" i="1"/>
  <c r="I90" i="1"/>
  <c r="I18" i="1"/>
  <c r="I64" i="1"/>
  <c r="I68" i="1"/>
  <c r="I103" i="1"/>
  <c r="I88" i="1"/>
  <c r="I12" i="1"/>
  <c r="I40" i="1"/>
  <c r="I58" i="1"/>
  <c r="I73" i="1"/>
  <c r="I86" i="1"/>
  <c r="I115" i="1"/>
  <c r="I50" i="1"/>
  <c r="I66" i="1"/>
  <c r="I100" i="1"/>
  <c r="I107" i="1"/>
  <c r="I38" i="1"/>
  <c r="I62" i="1"/>
  <c r="I71" i="1"/>
  <c r="I17" i="1"/>
  <c r="I49" i="1"/>
  <c r="I102" i="1"/>
  <c r="I11" i="1" l="1"/>
</calcChain>
</file>

<file path=xl/sharedStrings.xml><?xml version="1.0" encoding="utf-8"?>
<sst xmlns="http://schemas.openxmlformats.org/spreadsheetml/2006/main" count="326" uniqueCount="91">
  <si>
    <t xml:space="preserve">Аналитическая информация </t>
  </si>
  <si>
    <t xml:space="preserve">       по ведомственной структуре расходов бюджета муниципального образования              </t>
  </si>
  <si>
    <t>Наименование показателя</t>
  </si>
  <si>
    <t>К  О  Д  Ы
 классификации расходов бюджетов</t>
  </si>
  <si>
    <t>Назначено  (тыс.руб.)</t>
  </si>
  <si>
    <t>Исполнено  (тыс.руб.)</t>
  </si>
  <si>
    <t>Отклонение        (гр.6-гр.5)</t>
  </si>
  <si>
    <t>% выполнения (гр.6/гр.5)</t>
  </si>
  <si>
    <t>Уд. вес,%</t>
  </si>
  <si>
    <t>глав-ный распо-ряди-тель</t>
  </si>
  <si>
    <t>раздел</t>
  </si>
  <si>
    <t>подраздел</t>
  </si>
  <si>
    <t>3</t>
  </si>
  <si>
    <t>ВСЕГО расходов по всем разделам</t>
  </si>
  <si>
    <t>Совет депутатов муниципального образования город Саяногорск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</si>
  <si>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</si>
  <si>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</si>
  <si>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</si>
  <si>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</si>
  <si>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</si>
  <si>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</si>
  <si>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Профессиональная подготовка, переподготовка и повышение квалификации</t>
  </si>
  <si>
    <t>07</t>
  </si>
  <si>
    <t>05</t>
  </si>
  <si>
    <t>Администрация муниципального образования город Саяногорск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</si>
  <si>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</si>
  <si>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</si>
  <si>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</si>
  <si>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</si>
  <si>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 референдумов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</si>
  <si>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</si>
  <si>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</si>
  <si>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</si>
  <si>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</si>
  <si>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</si>
  <si>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</si>
  <si>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</si>
  <si>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</si>
  <si>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</si>
  <si>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</si>
  <si>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</si>
  <si>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Связь  и информатика</t>
  </si>
  <si>
    <t>10</t>
  </si>
  <si>
    <t>Другие вопросы в области национальной экономики</t>
  </si>
  <si>
    <t>12</t>
  </si>
  <si>
    <t>ОХРАНА ОКРУЖАЮЩЕЙ СРЕДЫ</t>
  </si>
  <si>
    <t>Другие вопросы в области охраны окружающей среды</t>
  </si>
  <si>
    <t>ОБРАЗОВАНИЕ</t>
  </si>
  <si>
    <t xml:space="preserve">Молодежная политика </t>
  </si>
  <si>
    <t>КУЛЬТУРА И КИНЕМАТОГРАФИЯ</t>
  </si>
  <si>
    <t>902</t>
  </si>
  <si>
    <t>08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</si>
  <si>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</si>
  <si>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</si>
  <si>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</si>
  <si>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</si>
  <si>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</si>
  <si>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</si>
  <si>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</si>
  <si>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</si>
  <si>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</si>
  <si>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</si>
  <si>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Бюджетно-финансовое управление администрации города Саяногорска</t>
  </si>
  <si>
    <t>Департамент архитектуры, градостроительства и недвижимости города Саяногорска</t>
  </si>
  <si>
    <t>ЖИЛИЩНО-КОММУНАЛЬНОЕ ХОЗЯЙСТВО</t>
  </si>
  <si>
    <t>Жилищное хозяйство</t>
  </si>
  <si>
    <t>904</t>
  </si>
  <si>
    <t>Социальное обеспечение населения</t>
  </si>
  <si>
    <t>СРЕДСТВА МАССОВОЙ ИНФОРМАЦИИ</t>
  </si>
  <si>
    <t>Телевидение и радиовещание</t>
  </si>
  <si>
    <t>Комитет по жилищно-коммунальному хозяйству и транспорту города Саяногорска</t>
  </si>
  <si>
    <t>905</t>
  </si>
  <si>
    <t>Сельское хозяйство и рыболовство</t>
  </si>
  <si>
    <t xml:space="preserve">Транспорт                                                            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</si>
  <si>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</si>
  <si>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</si>
  <si>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</si>
  <si>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</si>
  <si>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Городской отдел образования г.Саяногорска</t>
  </si>
  <si>
    <t>906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</si>
  <si>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</si>
  <si>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</si>
  <si>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</si>
  <si>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</si>
  <si>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907</t>
  </si>
  <si>
    <t xml:space="preserve">Культура </t>
  </si>
  <si>
    <t>Периодическая печать и издательства</t>
  </si>
  <si>
    <t>Контрольно-счетная палата муниципального образования город Саяногорск</t>
  </si>
  <si>
    <t>Приложение № 8 к заключению Контрольно-счетной палаты муниципального образования город Саяногорск о результатах внешней проверки отчета  об исполнении  бюджета муниципального образования город Саяногорск  за 2022 год</t>
  </si>
  <si>
    <t xml:space="preserve">  город Саяногорск за 2022 год</t>
  </si>
  <si>
    <t>Саяногорский городской отдел культуры (Управление культуры, спорта и молодежной политики города Саяногорска)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</si>
</sst>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[Red]\-#,##0.0\ 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3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3" fillId="0" borderId="1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165" fontId="2" fillId="0" borderId="27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/>
    </xf>
    <xf numFmtId="165" fontId="3" fillId="0" borderId="26" xfId="0" applyNumberFormat="1" applyFont="1" applyFill="1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164" fontId="2" fillId="3" borderId="25" xfId="0" applyNumberFormat="1" applyFont="1" applyFill="1" applyBorder="1" applyAlignment="1">
      <alignment horizontal="center" vertical="center"/>
    </xf>
    <xf numFmtId="164" fontId="2" fillId="3" borderId="26" xfId="0" applyNumberFormat="1" applyFont="1" applyFill="1" applyBorder="1" applyAlignment="1">
      <alignment horizontal="center" vertical="center"/>
    </xf>
    <xf numFmtId="165" fontId="2" fillId="3" borderId="2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/>
    </xf>
    <xf numFmtId="49" fontId="2" fillId="0" borderId="25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я по расходам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8"/>
  <sheetViews>
    <sheetView tabSelected="1" view="pageBreakPreview" topLeftCell="A4" zoomScale="200" zoomScaleSheetLayoutView="200" workbookViewId="0">
      <selection activeCell="E104" sqref="E104"/>
    </sheetView>
  </sheetViews>
  <sheetFormatPr defaultRowHeight="15" x14ac:dyDescent="0.25"/>
  <cols>
    <col min="1" max="1" width="30.5703125" customWidth="1"/>
    <col min="3" max="3" width="7.42578125" customWidth="1"/>
    <col min="4" max="4" width="5.7109375" customWidth="1"/>
    <col min="5" max="5" width="12" customWidth="1"/>
    <col min="6" max="6" width="11.140625" customWidth="1"/>
  </cols>
  <sheetData>
    <row r="1" spans="1:9" ht="102.75" customHeight="1" x14ac:dyDescent="0.25">
      <c r="A1" s="1"/>
      <c r="B1" s="2"/>
      <c r="C1" s="3"/>
      <c r="D1" s="3"/>
      <c r="E1" s="61" t="s">
        <v>88</v>
      </c>
      <c r="F1" s="61"/>
      <c r="G1" s="61"/>
      <c r="H1" s="61"/>
      <c r="I1" s="61"/>
    </row>
    <row r="2" spans="1:9" ht="15.75" x14ac:dyDescent="0.25">
      <c r="A2" s="62" t="s">
        <v>0</v>
      </c>
      <c r="B2" s="62"/>
      <c r="C2" s="62"/>
      <c r="D2" s="62"/>
      <c r="E2" s="62"/>
      <c r="F2" s="62"/>
      <c r="G2" s="62"/>
      <c r="H2" s="62"/>
      <c r="I2" s="4"/>
    </row>
    <row r="3" spans="1:9" ht="15.75" x14ac:dyDescent="0.25">
      <c r="A3" s="63" t="s">
        <v>1</v>
      </c>
      <c r="B3" s="63"/>
      <c r="C3" s="63"/>
      <c r="D3" s="63"/>
      <c r="E3" s="63"/>
      <c r="F3" s="63"/>
      <c r="G3" s="63"/>
      <c r="H3" s="63"/>
      <c r="I3" s="63"/>
    </row>
    <row r="4" spans="1:9" ht="15.75" x14ac:dyDescent="0.25">
      <c r="A4" s="63" t="s">
        <v>89</v>
      </c>
      <c r="B4" s="63"/>
      <c r="C4" s="63"/>
      <c r="D4" s="63"/>
      <c r="E4" s="63"/>
      <c r="F4" s="63"/>
      <c r="G4" s="63"/>
      <c r="H4" s="63"/>
      <c r="I4" s="63"/>
    </row>
    <row r="5" spans="1:9" ht="15.75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ht="12" customHeight="1" thickBot="1" x14ac:dyDescent="0.3">
      <c r="A6" s="1"/>
      <c r="B6" s="6"/>
      <c r="C6" s="7"/>
      <c r="D6" s="7"/>
      <c r="E6" s="5"/>
      <c r="F6" s="8"/>
      <c r="G6" s="4"/>
      <c r="H6" s="9"/>
      <c r="I6" s="4"/>
    </row>
    <row r="7" spans="1:9" x14ac:dyDescent="0.25">
      <c r="A7" s="64" t="s">
        <v>2</v>
      </c>
      <c r="B7" s="67" t="s">
        <v>3</v>
      </c>
      <c r="C7" s="68"/>
      <c r="D7" s="68"/>
      <c r="E7" s="71" t="s">
        <v>4</v>
      </c>
      <c r="F7" s="74" t="s">
        <v>5</v>
      </c>
      <c r="G7" s="77" t="s">
        <v>6</v>
      </c>
      <c r="H7" s="80" t="s">
        <v>7</v>
      </c>
      <c r="I7" s="56" t="s">
        <v>8</v>
      </c>
    </row>
    <row r="8" spans="1:9" ht="25.5" customHeight="1" x14ac:dyDescent="0.25">
      <c r="A8" s="65"/>
      <c r="B8" s="69"/>
      <c r="C8" s="70"/>
      <c r="D8" s="70"/>
      <c r="E8" s="72"/>
      <c r="F8" s="75"/>
      <c r="G8" s="78"/>
      <c r="H8" s="81"/>
      <c r="I8" s="57"/>
    </row>
    <row r="9" spans="1:9" ht="39" thickBot="1" x14ac:dyDescent="0.3">
      <c r="A9" s="66"/>
      <c r="B9" s="10" t="s">
        <v>9</v>
      </c>
      <c r="C9" s="11" t="s">
        <v>10</v>
      </c>
      <c r="D9" s="10" t="s">
        <v>11</v>
      </c>
      <c r="E9" s="73"/>
      <c r="F9" s="76"/>
      <c r="G9" s="79"/>
      <c r="H9" s="82"/>
      <c r="I9" s="58"/>
    </row>
    <row r="10" spans="1:9" ht="15.75" thickBot="1" x14ac:dyDescent="0.3">
      <c r="A10" s="12">
        <v>1</v>
      </c>
      <c r="B10" s="13">
        <v>2</v>
      </c>
      <c r="C10" s="14" t="s">
        <v>12</v>
      </c>
      <c r="D10" s="13">
        <v>4</v>
      </c>
      <c r="E10" s="13">
        <v>5</v>
      </c>
      <c r="F10" s="15">
        <v>6</v>
      </c>
      <c r="G10" s="16">
        <v>7</v>
      </c>
      <c r="H10" s="17">
        <v>8</v>
      </c>
      <c r="I10" s="18">
        <v>9</v>
      </c>
    </row>
    <row r="11" spans="1:9" ht="15.75" x14ac:dyDescent="0.25">
      <c r="A11" s="59" t="s">
        <v>13</v>
      </c>
      <c r="B11" s="60"/>
      <c r="C11" s="60"/>
      <c r="D11" s="60"/>
      <c r="E11" s="21">
        <f>E12+E17+E49+E57+E73+E90+E102+E114</f>
        <v>2077623.59</v>
      </c>
      <c r="F11" s="22">
        <f>F12+F17+F49+F57+F73+F90+F102+F114</f>
        <v>2032834.5700000003</v>
      </c>
      <c r="G11" s="23">
        <f>F11-E11</f>
        <v>-44789.019999999786</v>
      </c>
      <c r="H11" s="24">
        <f>F11/E11*100</f>
        <v>97.844218740315711</v>
      </c>
      <c r="I11" s="24">
        <f>I12+I17+I49+I57+I73+I90+I102</f>
        <v>99.85893097046258</v>
      </c>
    </row>
    <row r="12" spans="1:9" ht="27.75" customHeight="1" x14ac:dyDescent="0.25">
      <c r="A12" s="48" t="s">
        <v>14</v>
      </c>
      <c r="B12" s="19">
        <v>901</v>
      </c>
      <c r="C12" s="19"/>
      <c r="D12" s="19"/>
      <c r="E12" s="25">
        <f>E13+E16</f>
        <v>6259.8</v>
      </c>
      <c r="F12" s="25">
        <f>F13+F16</f>
        <v>6160</v>
      </c>
      <c r="G12" s="25">
        <f t="shared" ref="G12:G91" si="0">F12-E12</f>
        <v>-99.800000000000182</v>
      </c>
      <c r="H12" s="26">
        <f t="shared" ref="H12:H91" si="1">F12/E12*100</f>
        <v>98.405699862615421</v>
      </c>
      <c r="I12" s="26">
        <f>F12/$F$11*100</f>
        <v>0.30302514975431566</v>
      </c>
    </row>
    <row r="13" spans="1:9" ht="24.75" customHeight="1" x14ac:dyDescent="0.25">
      <c r="A13" s="49" t="s">
        <v>15</v>
      </c>
      <c r="B13" s="27">
        <v>901</v>
      </c>
      <c r="C13" s="28" t="s">
        <v>16</v>
      </c>
      <c r="D13" s="28"/>
      <c r="E13" s="29">
        <f>E14+E15</f>
        <v>6251</v>
      </c>
      <c r="F13" s="29">
        <f>F14+F15</f>
        <v>6154.5</v>
      </c>
      <c r="G13" s="29">
        <f t="shared" si="0"/>
        <v>-96.5</v>
      </c>
      <c r="H13" s="30">
        <f t="shared" si="1"/>
        <v>98.45624700047992</v>
      </c>
      <c r="I13" s="30">
        <f t="shared" ref="I13:I92" si="2">F13/$F$11*100</f>
        <v>0.30275459158489221</v>
      </c>
    </row>
    <row r="14" spans="1:9" ht="57.75" customHeight="1" x14ac:dyDescent="0.25">
      <c r="A14" s="49" t="s">
        <v>17</v>
      </c>
      <c r="B14" s="27">
        <v>901</v>
      </c>
      <c r="C14" s="28" t="s">
        <v>16</v>
      </c>
      <c r="D14" s="28" t="s">
        <v>18</v>
      </c>
      <c r="E14" s="29">
        <v>5971</v>
      </c>
      <c r="F14" s="30">
        <v>5874.5</v>
      </c>
      <c r="G14" s="29">
        <f t="shared" si="0"/>
        <v>-96.5</v>
      </c>
      <c r="H14" s="30">
        <f t="shared" si="1"/>
        <v>98.383855300619658</v>
      </c>
      <c r="I14" s="30">
        <f t="shared" si="2"/>
        <v>0.28898072114151419</v>
      </c>
    </row>
    <row r="15" spans="1:9" ht="55.5" customHeight="1" x14ac:dyDescent="0.25">
      <c r="A15" s="49" t="s">
        <v>32</v>
      </c>
      <c r="B15" s="27">
        <v>901</v>
      </c>
      <c r="C15" s="28" t="s">
        <v>16</v>
      </c>
      <c r="D15" s="28" t="s">
        <v>33</v>
      </c>
      <c r="E15" s="29">
        <v>280</v>
      </c>
      <c r="F15" s="30">
        <v>280</v>
      </c>
      <c r="G15" s="29">
        <f t="shared" si="0"/>
        <v>0</v>
      </c>
      <c r="H15" s="30">
        <v>0</v>
      </c>
      <c r="I15" s="30">
        <f t="shared" si="2"/>
        <v>1.3773870443377984E-2</v>
      </c>
    </row>
    <row r="16" spans="1:9" ht="47.25" customHeight="1" x14ac:dyDescent="0.25">
      <c r="A16" s="49" t="s">
        <v>21</v>
      </c>
      <c r="B16" s="27">
        <v>901</v>
      </c>
      <c r="C16" s="28" t="s">
        <v>22</v>
      </c>
      <c r="D16" s="28" t="s">
        <v>23</v>
      </c>
      <c r="E16" s="29">
        <v>8.8000000000000007</v>
      </c>
      <c r="F16" s="30">
        <v>5.5</v>
      </c>
      <c r="G16" s="29">
        <f t="shared" si="0"/>
        <v>-3.3000000000000007</v>
      </c>
      <c r="H16" s="30">
        <v>0</v>
      </c>
      <c r="I16" s="30">
        <f t="shared" si="2"/>
        <v>2.7055816942349613E-4</v>
      </c>
    </row>
    <row r="17" spans="1:9" ht="35.25" customHeight="1" x14ac:dyDescent="0.25">
      <c r="A17" s="48" t="s">
        <v>24</v>
      </c>
      <c r="B17" s="19">
        <v>902</v>
      </c>
      <c r="C17" s="31"/>
      <c r="D17" s="31"/>
      <c r="E17" s="25">
        <f>E18+E25+E28+E32+E34+E38+E42+E45+E47+E40</f>
        <v>134107.19</v>
      </c>
      <c r="F17" s="25">
        <f>F18+F25+F28+F32+F34+F38+F42+F45+F47+F40</f>
        <v>129310.27000000002</v>
      </c>
      <c r="G17" s="25">
        <f t="shared" si="0"/>
        <v>-4796.9199999999837</v>
      </c>
      <c r="H17" s="32">
        <f t="shared" si="1"/>
        <v>96.423070232103157</v>
      </c>
      <c r="I17" s="32">
        <f t="shared" si="2"/>
        <v>6.361081807065097</v>
      </c>
    </row>
    <row r="18" spans="1:9" ht="35.25" customHeight="1" x14ac:dyDescent="0.25">
      <c r="A18" s="49" t="s">
        <v>15</v>
      </c>
      <c r="B18" s="27">
        <v>902</v>
      </c>
      <c r="C18" s="28" t="s">
        <v>16</v>
      </c>
      <c r="D18" s="28"/>
      <c r="E18" s="33">
        <f>E19+E20+E22+E23+E24+E21</f>
        <v>82006.7</v>
      </c>
      <c r="F18" s="33">
        <f>F19+F20+F22+F23+F24+F21</f>
        <v>78994.3</v>
      </c>
      <c r="G18" s="29">
        <f t="shared" si="0"/>
        <v>-3012.3999999999942</v>
      </c>
      <c r="H18" s="30">
        <f t="shared" si="1"/>
        <v>96.326641603673863</v>
      </c>
      <c r="I18" s="30">
        <f t="shared" si="2"/>
        <v>3.885918764161906</v>
      </c>
    </row>
    <row r="19" spans="1:9" ht="57" customHeight="1" x14ac:dyDescent="0.25">
      <c r="A19" s="49" t="s">
        <v>25</v>
      </c>
      <c r="B19" s="27">
        <v>902</v>
      </c>
      <c r="C19" s="28" t="s">
        <v>16</v>
      </c>
      <c r="D19" s="28" t="s">
        <v>26</v>
      </c>
      <c r="E19" s="29">
        <v>2554.1999999999998</v>
      </c>
      <c r="F19" s="30">
        <v>1831.1</v>
      </c>
      <c r="G19" s="29">
        <f t="shared" si="0"/>
        <v>-723.09999999999991</v>
      </c>
      <c r="H19" s="30">
        <f t="shared" si="1"/>
        <v>71.689765875812384</v>
      </c>
      <c r="I19" s="30">
        <f t="shared" si="2"/>
        <v>9.007619346024795E-2</v>
      </c>
    </row>
    <row r="20" spans="1:9" ht="64.5" customHeight="1" x14ac:dyDescent="0.25">
      <c r="A20" s="49" t="s">
        <v>27</v>
      </c>
      <c r="B20" s="27">
        <v>902</v>
      </c>
      <c r="C20" s="28" t="s">
        <v>16</v>
      </c>
      <c r="D20" s="28" t="s">
        <v>28</v>
      </c>
      <c r="E20" s="29">
        <v>58903.9</v>
      </c>
      <c r="F20" s="30">
        <v>58252</v>
      </c>
      <c r="G20" s="29">
        <f t="shared" si="0"/>
        <v>-651.90000000000146</v>
      </c>
      <c r="H20" s="30">
        <f t="shared" si="1"/>
        <v>98.893282108654944</v>
      </c>
      <c r="I20" s="30">
        <f t="shared" si="2"/>
        <v>2.8655553609559083</v>
      </c>
    </row>
    <row r="21" spans="1:9" ht="30" customHeight="1" x14ac:dyDescent="0.25">
      <c r="A21" s="49" t="s">
        <v>29</v>
      </c>
      <c r="B21" s="27">
        <v>902</v>
      </c>
      <c r="C21" s="28" t="s">
        <v>16</v>
      </c>
      <c r="D21" s="28" t="s">
        <v>22</v>
      </c>
      <c r="E21" s="29">
        <v>6200</v>
      </c>
      <c r="F21" s="30">
        <v>6195.6</v>
      </c>
      <c r="G21" s="29">
        <f t="shared" si="0"/>
        <v>-4.3999999999996362</v>
      </c>
      <c r="H21" s="30">
        <v>0</v>
      </c>
      <c r="I21" s="30">
        <f t="shared" si="2"/>
        <v>0.30477639899640235</v>
      </c>
    </row>
    <row r="22" spans="1:9" ht="29.25" customHeight="1" x14ac:dyDescent="0.25">
      <c r="A22" s="49" t="s">
        <v>29</v>
      </c>
      <c r="B22" s="27">
        <v>902</v>
      </c>
      <c r="C22" s="28" t="s">
        <v>16</v>
      </c>
      <c r="D22" s="28" t="s">
        <v>22</v>
      </c>
      <c r="E22" s="29">
        <v>0</v>
      </c>
      <c r="F22" s="30">
        <v>0</v>
      </c>
      <c r="G22" s="29">
        <f t="shared" si="0"/>
        <v>0</v>
      </c>
      <c r="H22" s="30">
        <v>0</v>
      </c>
      <c r="I22" s="30">
        <f t="shared" si="2"/>
        <v>0</v>
      </c>
    </row>
    <row r="23" spans="1:9" x14ac:dyDescent="0.25">
      <c r="A23" s="49" t="s">
        <v>30</v>
      </c>
      <c r="B23" s="27">
        <v>902</v>
      </c>
      <c r="C23" s="28" t="s">
        <v>16</v>
      </c>
      <c r="D23" s="28" t="s">
        <v>31</v>
      </c>
      <c r="E23" s="29">
        <v>200</v>
      </c>
      <c r="F23" s="30">
        <v>0</v>
      </c>
      <c r="G23" s="29">
        <f t="shared" si="0"/>
        <v>-200</v>
      </c>
      <c r="H23" s="30">
        <v>0</v>
      </c>
      <c r="I23" s="30">
        <f t="shared" si="2"/>
        <v>0</v>
      </c>
    </row>
    <row r="24" spans="1:9" ht="26.25" customHeight="1" x14ac:dyDescent="0.25">
      <c r="A24" s="50" t="s">
        <v>32</v>
      </c>
      <c r="B24" s="53">
        <v>902</v>
      </c>
      <c r="C24" s="28" t="s">
        <v>16</v>
      </c>
      <c r="D24" s="28" t="s">
        <v>33</v>
      </c>
      <c r="E24" s="29">
        <v>14148.6</v>
      </c>
      <c r="F24" s="30">
        <v>12715.6</v>
      </c>
      <c r="G24" s="29">
        <f t="shared" si="0"/>
        <v>-1433</v>
      </c>
      <c r="H24" s="30">
        <f t="shared" si="1"/>
        <v>89.871789434997112</v>
      </c>
      <c r="I24" s="30">
        <f t="shared" si="2"/>
        <v>0.62551081074934689</v>
      </c>
    </row>
    <row r="25" spans="1:9" ht="45.75" customHeight="1" x14ac:dyDescent="0.25">
      <c r="A25" s="49" t="s">
        <v>34</v>
      </c>
      <c r="B25" s="27">
        <v>902</v>
      </c>
      <c r="C25" s="28" t="s">
        <v>18</v>
      </c>
      <c r="D25" s="28"/>
      <c r="E25" s="33">
        <f>E27+E26</f>
        <v>13576</v>
      </c>
      <c r="F25" s="35">
        <f>F27+F26</f>
        <v>13456.6</v>
      </c>
      <c r="G25" s="29">
        <f t="shared" si="0"/>
        <v>-119.39999999999964</v>
      </c>
      <c r="H25" s="30">
        <f t="shared" si="1"/>
        <v>99.120506776664712</v>
      </c>
      <c r="I25" s="30">
        <f t="shared" si="2"/>
        <v>0.66196237502985777</v>
      </c>
    </row>
    <row r="26" spans="1:9" x14ac:dyDescent="0.25">
      <c r="A26" s="49" t="s">
        <v>35</v>
      </c>
      <c r="B26" s="27">
        <v>902</v>
      </c>
      <c r="C26" s="28" t="s">
        <v>36</v>
      </c>
      <c r="D26" s="28" t="s">
        <v>37</v>
      </c>
      <c r="E26" s="29">
        <v>3106.5</v>
      </c>
      <c r="F26" s="30">
        <v>3064.6</v>
      </c>
      <c r="G26" s="29">
        <f t="shared" si="0"/>
        <v>-41.900000000000091</v>
      </c>
      <c r="H26" s="30">
        <f t="shared" si="1"/>
        <v>98.651215193948175</v>
      </c>
      <c r="I26" s="30">
        <f t="shared" si="2"/>
        <v>0.15075501200277205</v>
      </c>
    </row>
    <row r="27" spans="1:9" ht="50.25" customHeight="1" x14ac:dyDescent="0.25">
      <c r="A27" s="49" t="s">
        <v>38</v>
      </c>
      <c r="B27" s="27">
        <v>902</v>
      </c>
      <c r="C27" s="28" t="s">
        <v>18</v>
      </c>
      <c r="D27" s="28" t="s">
        <v>42</v>
      </c>
      <c r="E27" s="29">
        <v>10469.5</v>
      </c>
      <c r="F27" s="30">
        <v>10392</v>
      </c>
      <c r="G27" s="29">
        <f t="shared" si="0"/>
        <v>-77.5</v>
      </c>
      <c r="H27" s="30">
        <f t="shared" si="1"/>
        <v>99.259754525048947</v>
      </c>
      <c r="I27" s="30">
        <f t="shared" si="2"/>
        <v>0.5112073630270858</v>
      </c>
    </row>
    <row r="28" spans="1:9" ht="26.25" customHeight="1" x14ac:dyDescent="0.25">
      <c r="A28" s="49" t="s">
        <v>39</v>
      </c>
      <c r="B28" s="27">
        <v>902</v>
      </c>
      <c r="C28" s="28" t="s">
        <v>28</v>
      </c>
      <c r="D28" s="28"/>
      <c r="E28" s="36">
        <f>E29+E30+E31</f>
        <v>884.49</v>
      </c>
      <c r="F28" s="36">
        <f>F29+F30+F31</f>
        <v>857.27</v>
      </c>
      <c r="G28" s="29">
        <f t="shared" si="0"/>
        <v>-27.220000000000027</v>
      </c>
      <c r="H28" s="30">
        <f t="shared" si="1"/>
        <v>96.922520322445706</v>
      </c>
      <c r="I28" s="30">
        <f t="shared" si="2"/>
        <v>4.2171163982123734E-2</v>
      </c>
    </row>
    <row r="29" spans="1:9" ht="20.25" customHeight="1" x14ac:dyDescent="0.25">
      <c r="A29" s="49" t="s">
        <v>40</v>
      </c>
      <c r="B29" s="27">
        <v>902</v>
      </c>
      <c r="C29" s="28" t="s">
        <v>28</v>
      </c>
      <c r="D29" s="28" t="s">
        <v>16</v>
      </c>
      <c r="E29" s="29">
        <v>0</v>
      </c>
      <c r="F29" s="30">
        <v>0</v>
      </c>
      <c r="G29" s="29">
        <f t="shared" si="0"/>
        <v>0</v>
      </c>
      <c r="H29" s="30">
        <v>0</v>
      </c>
      <c r="I29" s="30">
        <f t="shared" si="2"/>
        <v>0</v>
      </c>
    </row>
    <row r="30" spans="1:9" ht="19.5" customHeight="1" x14ac:dyDescent="0.25">
      <c r="A30" s="49" t="s">
        <v>41</v>
      </c>
      <c r="B30" s="27">
        <v>902</v>
      </c>
      <c r="C30" s="28" t="s">
        <v>28</v>
      </c>
      <c r="D30" s="28" t="s">
        <v>42</v>
      </c>
      <c r="E30" s="37">
        <v>847.97</v>
      </c>
      <c r="F30" s="38">
        <v>820.75</v>
      </c>
      <c r="G30" s="29">
        <f t="shared" si="0"/>
        <v>-27.220000000000027</v>
      </c>
      <c r="H30" s="30">
        <f t="shared" si="1"/>
        <v>96.789980777621849</v>
      </c>
      <c r="I30" s="30">
        <f t="shared" si="2"/>
        <v>4.0374657737151723E-2</v>
      </c>
    </row>
    <row r="31" spans="1:9" ht="32.25" customHeight="1" x14ac:dyDescent="0.25">
      <c r="A31" s="49" t="s">
        <v>43</v>
      </c>
      <c r="B31" s="27">
        <v>902</v>
      </c>
      <c r="C31" s="28" t="s">
        <v>28</v>
      </c>
      <c r="D31" s="28" t="s">
        <v>44</v>
      </c>
      <c r="E31" s="29">
        <v>36.520000000000003</v>
      </c>
      <c r="F31" s="30">
        <v>36.520000000000003</v>
      </c>
      <c r="G31" s="29">
        <f t="shared" si="0"/>
        <v>0</v>
      </c>
      <c r="H31" s="30">
        <v>0</v>
      </c>
      <c r="I31" s="30">
        <f t="shared" si="2"/>
        <v>1.7965062449720145E-3</v>
      </c>
    </row>
    <row r="32" spans="1:9" ht="30" customHeight="1" x14ac:dyDescent="0.25">
      <c r="A32" s="49" t="s">
        <v>45</v>
      </c>
      <c r="B32" s="27">
        <v>902</v>
      </c>
      <c r="C32" s="28" t="s">
        <v>20</v>
      </c>
      <c r="D32" s="28"/>
      <c r="E32" s="33">
        <f>E33</f>
        <v>1140</v>
      </c>
      <c r="F32" s="35">
        <f>F33</f>
        <v>0</v>
      </c>
      <c r="G32" s="29">
        <f t="shared" si="0"/>
        <v>-1140</v>
      </c>
      <c r="H32" s="30">
        <f t="shared" si="1"/>
        <v>0</v>
      </c>
      <c r="I32" s="30">
        <f t="shared" si="2"/>
        <v>0</v>
      </c>
    </row>
    <row r="33" spans="1:9" ht="21" x14ac:dyDescent="0.25">
      <c r="A33" s="49" t="s">
        <v>46</v>
      </c>
      <c r="B33" s="27">
        <v>902</v>
      </c>
      <c r="C33" s="28" t="s">
        <v>20</v>
      </c>
      <c r="D33" s="28" t="s">
        <v>23</v>
      </c>
      <c r="E33" s="29">
        <v>1140</v>
      </c>
      <c r="F33" s="30">
        <v>0</v>
      </c>
      <c r="G33" s="29">
        <f t="shared" si="0"/>
        <v>-1140</v>
      </c>
      <c r="H33" s="30">
        <f t="shared" si="1"/>
        <v>0</v>
      </c>
      <c r="I33" s="30">
        <f t="shared" si="2"/>
        <v>0</v>
      </c>
    </row>
    <row r="34" spans="1:9" x14ac:dyDescent="0.25">
      <c r="A34" s="49" t="s">
        <v>47</v>
      </c>
      <c r="B34" s="53">
        <v>902</v>
      </c>
      <c r="C34" s="54" t="s">
        <v>22</v>
      </c>
      <c r="D34" s="54"/>
      <c r="E34" s="33">
        <f>E36+E37+E35</f>
        <v>251</v>
      </c>
      <c r="F34" s="33">
        <f>F36+F37+F35</f>
        <v>251</v>
      </c>
      <c r="G34" s="33">
        <f t="shared" si="0"/>
        <v>0</v>
      </c>
      <c r="H34" s="35">
        <f t="shared" si="1"/>
        <v>100</v>
      </c>
      <c r="I34" s="35">
        <f t="shared" si="2"/>
        <v>1.234729100459955E-2</v>
      </c>
    </row>
    <row r="35" spans="1:9" ht="36" customHeight="1" x14ac:dyDescent="0.25">
      <c r="A35" s="49" t="s">
        <v>21</v>
      </c>
      <c r="B35" s="27">
        <v>902</v>
      </c>
      <c r="C35" s="28" t="s">
        <v>22</v>
      </c>
      <c r="D35" s="28" t="s">
        <v>23</v>
      </c>
      <c r="E35" s="29">
        <v>169.6</v>
      </c>
      <c r="F35" s="30">
        <v>169.6</v>
      </c>
      <c r="G35" s="29">
        <f t="shared" si="0"/>
        <v>0</v>
      </c>
      <c r="H35" s="30">
        <v>0</v>
      </c>
      <c r="I35" s="30">
        <f t="shared" si="2"/>
        <v>8.3430300971318073E-3</v>
      </c>
    </row>
    <row r="36" spans="1:9" ht="39.75" hidden="1" customHeight="1" x14ac:dyDescent="0.25">
      <c r="A36" s="49" t="s">
        <v>21</v>
      </c>
      <c r="B36" s="27">
        <v>902</v>
      </c>
      <c r="C36" s="28" t="s">
        <v>22</v>
      </c>
      <c r="D36" s="28" t="s">
        <v>23</v>
      </c>
      <c r="E36" s="29">
        <v>0</v>
      </c>
      <c r="F36" s="30">
        <v>0</v>
      </c>
      <c r="G36" s="29">
        <f t="shared" si="0"/>
        <v>0</v>
      </c>
      <c r="H36" s="30">
        <v>0</v>
      </c>
      <c r="I36" s="30">
        <f t="shared" si="2"/>
        <v>0</v>
      </c>
    </row>
    <row r="37" spans="1:9" ht="24" customHeight="1" x14ac:dyDescent="0.25">
      <c r="A37" s="49" t="s">
        <v>48</v>
      </c>
      <c r="B37" s="27">
        <v>902</v>
      </c>
      <c r="C37" s="28" t="s">
        <v>22</v>
      </c>
      <c r="D37" s="28" t="s">
        <v>22</v>
      </c>
      <c r="E37" s="29">
        <v>81.400000000000006</v>
      </c>
      <c r="F37" s="30">
        <v>81.400000000000006</v>
      </c>
      <c r="G37" s="29">
        <f t="shared" si="0"/>
        <v>0</v>
      </c>
      <c r="H37" s="30">
        <f t="shared" si="1"/>
        <v>100</v>
      </c>
      <c r="I37" s="30">
        <f t="shared" si="2"/>
        <v>4.0042609074677432E-3</v>
      </c>
    </row>
    <row r="38" spans="1:9" ht="24" customHeight="1" x14ac:dyDescent="0.25">
      <c r="A38" s="49" t="s">
        <v>49</v>
      </c>
      <c r="B38" s="28" t="s">
        <v>50</v>
      </c>
      <c r="C38" s="28" t="s">
        <v>51</v>
      </c>
      <c r="D38" s="28"/>
      <c r="E38" s="29">
        <f>E39</f>
        <v>0</v>
      </c>
      <c r="F38" s="30">
        <f>F39</f>
        <v>0</v>
      </c>
      <c r="G38" s="29">
        <f t="shared" si="0"/>
        <v>0</v>
      </c>
      <c r="H38" s="30">
        <v>0</v>
      </c>
      <c r="I38" s="30">
        <f t="shared" si="2"/>
        <v>0</v>
      </c>
    </row>
    <row r="39" spans="1:9" ht="27.75" customHeight="1" x14ac:dyDescent="0.25">
      <c r="A39" s="49" t="s">
        <v>52</v>
      </c>
      <c r="B39" s="28" t="s">
        <v>50</v>
      </c>
      <c r="C39" s="28" t="s">
        <v>51</v>
      </c>
      <c r="D39" s="28" t="s">
        <v>28</v>
      </c>
      <c r="E39" s="29">
        <v>0</v>
      </c>
      <c r="F39" s="30">
        <v>0</v>
      </c>
      <c r="G39" s="29">
        <f t="shared" si="0"/>
        <v>0</v>
      </c>
      <c r="H39" s="30">
        <v>0</v>
      </c>
      <c r="I39" s="30">
        <f t="shared" si="2"/>
        <v>0</v>
      </c>
    </row>
    <row r="40" spans="1:9" ht="23.25" customHeight="1" x14ac:dyDescent="0.25">
      <c r="A40" s="55" t="s">
        <v>53</v>
      </c>
      <c r="B40" s="28" t="s">
        <v>50</v>
      </c>
      <c r="C40" s="28" t="s">
        <v>37</v>
      </c>
      <c r="D40" s="28"/>
      <c r="E40" s="29">
        <v>0</v>
      </c>
      <c r="F40" s="39">
        <v>0</v>
      </c>
      <c r="G40" s="29">
        <f t="shared" si="0"/>
        <v>0</v>
      </c>
      <c r="H40" s="30">
        <v>0</v>
      </c>
      <c r="I40" s="30">
        <f t="shared" si="2"/>
        <v>0</v>
      </c>
    </row>
    <row r="41" spans="1:9" ht="30.75" customHeight="1" x14ac:dyDescent="0.25">
      <c r="A41" s="49" t="s">
        <v>54</v>
      </c>
      <c r="B41" s="28" t="s">
        <v>50</v>
      </c>
      <c r="C41" s="28" t="s">
        <v>37</v>
      </c>
      <c r="D41" s="28" t="s">
        <v>22</v>
      </c>
      <c r="E41" s="29">
        <v>0</v>
      </c>
      <c r="F41" s="39">
        <v>0</v>
      </c>
      <c r="G41" s="29">
        <f t="shared" si="0"/>
        <v>0</v>
      </c>
      <c r="H41" s="30">
        <v>0</v>
      </c>
      <c r="I41" s="30">
        <f t="shared" si="2"/>
        <v>0</v>
      </c>
    </row>
    <row r="42" spans="1:9" ht="21.75" customHeight="1" x14ac:dyDescent="0.25">
      <c r="A42" s="49" t="s">
        <v>55</v>
      </c>
      <c r="B42" s="27">
        <v>902</v>
      </c>
      <c r="C42" s="28" t="s">
        <v>42</v>
      </c>
      <c r="D42" s="28"/>
      <c r="E42" s="33">
        <f>E43+E44</f>
        <v>9243.7000000000007</v>
      </c>
      <c r="F42" s="33">
        <f>F43+F44</f>
        <v>9142</v>
      </c>
      <c r="G42" s="29">
        <f t="shared" si="0"/>
        <v>-101.70000000000073</v>
      </c>
      <c r="H42" s="30">
        <f t="shared" si="1"/>
        <v>98.89979120914785</v>
      </c>
      <c r="I42" s="30">
        <f t="shared" si="2"/>
        <v>0.44971686997629118</v>
      </c>
    </row>
    <row r="43" spans="1:9" ht="18.75" customHeight="1" x14ac:dyDescent="0.25">
      <c r="A43" s="49" t="s">
        <v>56</v>
      </c>
      <c r="B43" s="27">
        <v>902</v>
      </c>
      <c r="C43" s="28" t="s">
        <v>42</v>
      </c>
      <c r="D43" s="28" t="s">
        <v>16</v>
      </c>
      <c r="E43" s="29">
        <v>7406</v>
      </c>
      <c r="F43" s="30">
        <v>7406</v>
      </c>
      <c r="G43" s="29">
        <f t="shared" si="0"/>
        <v>0</v>
      </c>
      <c r="H43" s="30">
        <f t="shared" si="1"/>
        <v>100</v>
      </c>
      <c r="I43" s="30">
        <f t="shared" si="2"/>
        <v>0.36431887322734768</v>
      </c>
    </row>
    <row r="44" spans="1:9" ht="16.5" customHeight="1" x14ac:dyDescent="0.25">
      <c r="A44" s="49" t="s">
        <v>57</v>
      </c>
      <c r="B44" s="27">
        <v>902</v>
      </c>
      <c r="C44" s="28" t="s">
        <v>42</v>
      </c>
      <c r="D44" s="28" t="s">
        <v>28</v>
      </c>
      <c r="E44" s="29">
        <v>1837.7</v>
      </c>
      <c r="F44" s="30">
        <v>1736</v>
      </c>
      <c r="G44" s="29">
        <f t="shared" si="0"/>
        <v>-101.70000000000005</v>
      </c>
      <c r="H44" s="30">
        <f t="shared" si="1"/>
        <v>94.465908472547198</v>
      </c>
      <c r="I44" s="30">
        <f t="shared" si="2"/>
        <v>8.5397996748943508E-2</v>
      </c>
    </row>
    <row r="45" spans="1:9" ht="18" customHeight="1" x14ac:dyDescent="0.25">
      <c r="A45" s="50" t="s">
        <v>58</v>
      </c>
      <c r="B45" s="27">
        <v>902</v>
      </c>
      <c r="C45" s="28" t="s">
        <v>31</v>
      </c>
      <c r="D45" s="28"/>
      <c r="E45" s="33">
        <f>E46</f>
        <v>24863.7</v>
      </c>
      <c r="F45" s="35">
        <f>F46</f>
        <v>24467.5</v>
      </c>
      <c r="G45" s="29">
        <f t="shared" si="0"/>
        <v>-396.20000000000073</v>
      </c>
      <c r="H45" s="30">
        <f t="shared" si="1"/>
        <v>98.406512305087332</v>
      </c>
      <c r="I45" s="30">
        <f t="shared" si="2"/>
        <v>1.2036149109762531</v>
      </c>
    </row>
    <row r="46" spans="1:9" ht="19.5" customHeight="1" x14ac:dyDescent="0.25">
      <c r="A46" s="50" t="s">
        <v>59</v>
      </c>
      <c r="B46" s="27">
        <v>902</v>
      </c>
      <c r="C46" s="40" t="s">
        <v>31</v>
      </c>
      <c r="D46" s="40" t="s">
        <v>16</v>
      </c>
      <c r="E46" s="41">
        <v>24863.7</v>
      </c>
      <c r="F46" s="30">
        <v>24467.5</v>
      </c>
      <c r="G46" s="41">
        <f t="shared" si="0"/>
        <v>-396.20000000000073</v>
      </c>
      <c r="H46" s="30">
        <f t="shared" si="1"/>
        <v>98.406512305087332</v>
      </c>
      <c r="I46" s="30">
        <f t="shared" si="2"/>
        <v>1.2036149109762531</v>
      </c>
    </row>
    <row r="47" spans="1:9" ht="38.25" customHeight="1" x14ac:dyDescent="0.25">
      <c r="A47" s="49" t="s">
        <v>60</v>
      </c>
      <c r="B47" s="27">
        <v>902</v>
      </c>
      <c r="C47" s="40" t="s">
        <v>33</v>
      </c>
      <c r="D47" s="40"/>
      <c r="E47" s="41">
        <f>E48</f>
        <v>2141.6</v>
      </c>
      <c r="F47" s="39">
        <f>F48</f>
        <v>2141.6</v>
      </c>
      <c r="G47" s="41">
        <f t="shared" si="0"/>
        <v>0</v>
      </c>
      <c r="H47" s="30">
        <f t="shared" si="1"/>
        <v>100</v>
      </c>
      <c r="I47" s="30">
        <f t="shared" si="2"/>
        <v>0.10535043193406533</v>
      </c>
    </row>
    <row r="48" spans="1:9" ht="36" customHeight="1" x14ac:dyDescent="0.25">
      <c r="A48" s="51" t="s">
        <v>61</v>
      </c>
      <c r="B48" s="27">
        <v>902</v>
      </c>
      <c r="C48" s="40" t="s">
        <v>33</v>
      </c>
      <c r="D48" s="40" t="s">
        <v>16</v>
      </c>
      <c r="E48" s="41">
        <v>2141.6</v>
      </c>
      <c r="F48" s="39">
        <v>2141.6</v>
      </c>
      <c r="G48" s="41">
        <f t="shared" si="0"/>
        <v>0</v>
      </c>
      <c r="H48" s="30">
        <f t="shared" si="1"/>
        <v>100</v>
      </c>
      <c r="I48" s="30">
        <f t="shared" si="2"/>
        <v>0.10535043193406533</v>
      </c>
    </row>
    <row r="49" spans="1:9" ht="36" customHeight="1" x14ac:dyDescent="0.25">
      <c r="A49" s="48" t="s">
        <v>62</v>
      </c>
      <c r="B49" s="19">
        <v>903</v>
      </c>
      <c r="C49" s="31"/>
      <c r="D49" s="31"/>
      <c r="E49" s="25">
        <f>E50+E55+E53</f>
        <v>11608.6</v>
      </c>
      <c r="F49" s="25">
        <f>F50+F55+F53</f>
        <v>11584.3</v>
      </c>
      <c r="G49" s="25">
        <f t="shared" si="0"/>
        <v>-24.300000000001091</v>
      </c>
      <c r="H49" s="32">
        <f t="shared" si="1"/>
        <v>99.790672432506923</v>
      </c>
      <c r="I49" s="32">
        <f t="shared" si="2"/>
        <v>0.56985945491865564</v>
      </c>
    </row>
    <row r="50" spans="1:9" ht="27.75" customHeight="1" x14ac:dyDescent="0.25">
      <c r="A50" s="49" t="s">
        <v>15</v>
      </c>
      <c r="B50" s="27">
        <v>903</v>
      </c>
      <c r="C50" s="28" t="s">
        <v>16</v>
      </c>
      <c r="D50" s="28"/>
      <c r="E50" s="29">
        <f>E51+E52</f>
        <v>11495.7</v>
      </c>
      <c r="F50" s="30">
        <f>F51+F52</f>
        <v>11471.4</v>
      </c>
      <c r="G50" s="29">
        <f t="shared" si="0"/>
        <v>-24.300000000001091</v>
      </c>
      <c r="H50" s="30">
        <f t="shared" si="1"/>
        <v>99.788616613168386</v>
      </c>
      <c r="I50" s="30">
        <f t="shared" si="2"/>
        <v>0.56430563358630792</v>
      </c>
    </row>
    <row r="51" spans="1:9" ht="44.25" customHeight="1" x14ac:dyDescent="0.25">
      <c r="A51" s="49" t="s">
        <v>19</v>
      </c>
      <c r="B51" s="27">
        <v>903</v>
      </c>
      <c r="C51" s="28" t="s">
        <v>16</v>
      </c>
      <c r="D51" s="28" t="s">
        <v>20</v>
      </c>
      <c r="E51" s="29">
        <v>10592.7</v>
      </c>
      <c r="F51" s="30">
        <v>10568.4</v>
      </c>
      <c r="G51" s="29">
        <f t="shared" si="0"/>
        <v>-24.300000000001091</v>
      </c>
      <c r="H51" s="30">
        <f t="shared" si="1"/>
        <v>99.77059673171145</v>
      </c>
      <c r="I51" s="30">
        <f t="shared" si="2"/>
        <v>0.51988490140641386</v>
      </c>
    </row>
    <row r="52" spans="1:9" ht="22.5" customHeight="1" x14ac:dyDescent="0.25">
      <c r="A52" s="50" t="s">
        <v>32</v>
      </c>
      <c r="B52" s="27">
        <v>903</v>
      </c>
      <c r="C52" s="28" t="s">
        <v>16</v>
      </c>
      <c r="D52" s="28" t="s">
        <v>33</v>
      </c>
      <c r="E52" s="29">
        <v>903</v>
      </c>
      <c r="F52" s="30">
        <v>903</v>
      </c>
      <c r="G52" s="29">
        <f t="shared" si="0"/>
        <v>0</v>
      </c>
      <c r="H52" s="30">
        <f t="shared" si="1"/>
        <v>100</v>
      </c>
      <c r="I52" s="30">
        <f t="shared" si="2"/>
        <v>4.4420732179894007E-2</v>
      </c>
    </row>
    <row r="53" spans="1:9" ht="20.25" customHeight="1" x14ac:dyDescent="0.25">
      <c r="A53" s="50" t="s">
        <v>47</v>
      </c>
      <c r="B53" s="27">
        <v>903</v>
      </c>
      <c r="C53" s="28" t="s">
        <v>22</v>
      </c>
      <c r="D53" s="28"/>
      <c r="E53" s="29">
        <f>E54</f>
        <v>40.299999999999997</v>
      </c>
      <c r="F53" s="30">
        <f>F54</f>
        <v>40.299999999999997</v>
      </c>
      <c r="G53" s="29">
        <f t="shared" si="0"/>
        <v>0</v>
      </c>
      <c r="H53" s="30">
        <f t="shared" si="1"/>
        <v>100</v>
      </c>
      <c r="I53" s="30">
        <f t="shared" si="2"/>
        <v>1.9824534959576173E-3</v>
      </c>
    </row>
    <row r="54" spans="1:9" ht="36.75" customHeight="1" x14ac:dyDescent="0.25">
      <c r="A54" s="50" t="s">
        <v>21</v>
      </c>
      <c r="B54" s="27">
        <v>903</v>
      </c>
      <c r="C54" s="28" t="s">
        <v>22</v>
      </c>
      <c r="D54" s="28" t="s">
        <v>23</v>
      </c>
      <c r="E54" s="29">
        <v>40.299999999999997</v>
      </c>
      <c r="F54" s="30">
        <v>40.299999999999997</v>
      </c>
      <c r="G54" s="29">
        <f t="shared" si="0"/>
        <v>0</v>
      </c>
      <c r="H54" s="30">
        <f t="shared" si="1"/>
        <v>100</v>
      </c>
      <c r="I54" s="30">
        <f t="shared" si="2"/>
        <v>1.9824534959576173E-3</v>
      </c>
    </row>
    <row r="55" spans="1:9" ht="35.25" customHeight="1" x14ac:dyDescent="0.25">
      <c r="A55" s="49" t="s">
        <v>60</v>
      </c>
      <c r="B55" s="27">
        <v>903</v>
      </c>
      <c r="C55" s="28" t="s">
        <v>33</v>
      </c>
      <c r="D55" s="28"/>
      <c r="E55" s="29">
        <f>E56</f>
        <v>72.599999999999994</v>
      </c>
      <c r="F55" s="30">
        <f>F56</f>
        <v>72.599999999999994</v>
      </c>
      <c r="G55" s="29">
        <f t="shared" si="0"/>
        <v>0</v>
      </c>
      <c r="H55" s="30">
        <f t="shared" si="1"/>
        <v>100</v>
      </c>
      <c r="I55" s="30">
        <f t="shared" si="2"/>
        <v>3.5713678363901483E-3</v>
      </c>
    </row>
    <row r="56" spans="1:9" ht="28.5" customHeight="1" x14ac:dyDescent="0.25">
      <c r="A56" s="51" t="s">
        <v>61</v>
      </c>
      <c r="B56" s="27">
        <v>903</v>
      </c>
      <c r="C56" s="28" t="s">
        <v>33</v>
      </c>
      <c r="D56" s="28" t="s">
        <v>16</v>
      </c>
      <c r="E56" s="29">
        <v>72.599999999999994</v>
      </c>
      <c r="F56" s="30">
        <v>72.599999999999994</v>
      </c>
      <c r="G56" s="29">
        <f t="shared" si="0"/>
        <v>0</v>
      </c>
      <c r="H56" s="30">
        <f t="shared" si="1"/>
        <v>100</v>
      </c>
      <c r="I56" s="30">
        <f t="shared" si="2"/>
        <v>3.5713678363901483E-3</v>
      </c>
    </row>
    <row r="57" spans="1:9" ht="36" customHeight="1" x14ac:dyDescent="0.25">
      <c r="A57" s="48" t="s">
        <v>63</v>
      </c>
      <c r="B57" s="19">
        <v>904</v>
      </c>
      <c r="C57" s="42"/>
      <c r="D57" s="42"/>
      <c r="E57" s="25">
        <f>E58+E60+E62+E66+E68+E71+E64</f>
        <v>59342.2</v>
      </c>
      <c r="F57" s="25">
        <f>F58+F60+F62+F66+F68+F71+F64</f>
        <v>57034.7</v>
      </c>
      <c r="G57" s="25">
        <f t="shared" si="0"/>
        <v>-2307.5</v>
      </c>
      <c r="H57" s="32">
        <f t="shared" si="1"/>
        <v>96.111536141228342</v>
      </c>
      <c r="I57" s="32">
        <f t="shared" si="2"/>
        <v>2.805673459203323</v>
      </c>
    </row>
    <row r="58" spans="1:9" ht="29.25" customHeight="1" x14ac:dyDescent="0.25">
      <c r="A58" s="49" t="s">
        <v>15</v>
      </c>
      <c r="B58" s="27">
        <v>904</v>
      </c>
      <c r="C58" s="28" t="s">
        <v>16</v>
      </c>
      <c r="D58" s="28"/>
      <c r="E58" s="29">
        <f>E59</f>
        <v>41308.699999999997</v>
      </c>
      <c r="F58" s="30">
        <f>F59</f>
        <v>39663.699999999997</v>
      </c>
      <c r="G58" s="29">
        <f t="shared" si="0"/>
        <v>-1645</v>
      </c>
      <c r="H58" s="30">
        <f t="shared" si="1"/>
        <v>96.017788020441216</v>
      </c>
      <c r="I58" s="30">
        <f t="shared" si="2"/>
        <v>1.9511523753750406</v>
      </c>
    </row>
    <row r="59" spans="1:9" ht="22.5" customHeight="1" x14ac:dyDescent="0.25">
      <c r="A59" s="49" t="s">
        <v>32</v>
      </c>
      <c r="B59" s="27">
        <v>904</v>
      </c>
      <c r="C59" s="28" t="s">
        <v>16</v>
      </c>
      <c r="D59" s="28" t="s">
        <v>33</v>
      </c>
      <c r="E59" s="29">
        <v>41308.699999999997</v>
      </c>
      <c r="F59" s="30">
        <v>39663.699999999997</v>
      </c>
      <c r="G59" s="29">
        <f t="shared" si="0"/>
        <v>-1645</v>
      </c>
      <c r="H59" s="30">
        <f t="shared" si="1"/>
        <v>96.017788020441216</v>
      </c>
      <c r="I59" s="30">
        <f t="shared" si="2"/>
        <v>1.9511523753750406</v>
      </c>
    </row>
    <row r="60" spans="1:9" ht="20.25" customHeight="1" x14ac:dyDescent="0.25">
      <c r="A60" s="49" t="s">
        <v>39</v>
      </c>
      <c r="B60" s="27">
        <v>904</v>
      </c>
      <c r="C60" s="28" t="s">
        <v>28</v>
      </c>
      <c r="D60" s="28"/>
      <c r="E60" s="29">
        <f>E61</f>
        <v>2004.9</v>
      </c>
      <c r="F60" s="30">
        <f>F61</f>
        <v>1412.9</v>
      </c>
      <c r="G60" s="29">
        <f t="shared" si="0"/>
        <v>-592</v>
      </c>
      <c r="H60" s="30">
        <f t="shared" si="1"/>
        <v>70.47234276023741</v>
      </c>
      <c r="I60" s="30">
        <f t="shared" si="2"/>
        <v>6.9503934105174123E-2</v>
      </c>
    </row>
    <row r="61" spans="1:9" ht="27" customHeight="1" x14ac:dyDescent="0.25">
      <c r="A61" s="49" t="s">
        <v>43</v>
      </c>
      <c r="B61" s="27">
        <v>904</v>
      </c>
      <c r="C61" s="28" t="s">
        <v>28</v>
      </c>
      <c r="D61" s="28" t="s">
        <v>44</v>
      </c>
      <c r="E61" s="29">
        <v>2004.9</v>
      </c>
      <c r="F61" s="30">
        <v>1412.9</v>
      </c>
      <c r="G61" s="29">
        <f t="shared" si="0"/>
        <v>-592</v>
      </c>
      <c r="H61" s="30">
        <f t="shared" si="1"/>
        <v>70.47234276023741</v>
      </c>
      <c r="I61" s="30">
        <f t="shared" si="2"/>
        <v>6.9503934105174123E-2</v>
      </c>
    </row>
    <row r="62" spans="1:9" ht="29.25" hidden="1" customHeight="1" x14ac:dyDescent="0.25">
      <c r="A62" s="49"/>
      <c r="B62" s="27"/>
      <c r="C62" s="28"/>
      <c r="D62" s="43"/>
      <c r="E62" s="29"/>
      <c r="F62" s="30"/>
      <c r="G62" s="29">
        <f t="shared" si="0"/>
        <v>0</v>
      </c>
      <c r="H62" s="30">
        <v>0</v>
      </c>
      <c r="I62" s="30">
        <f t="shared" si="2"/>
        <v>0</v>
      </c>
    </row>
    <row r="63" spans="1:9" ht="19.5" hidden="1" customHeight="1" x14ac:dyDescent="0.25">
      <c r="A63" s="49"/>
      <c r="B63" s="28"/>
      <c r="C63" s="28"/>
      <c r="D63" s="28"/>
      <c r="E63" s="29"/>
      <c r="F63" s="30"/>
      <c r="G63" s="29">
        <f t="shared" si="0"/>
        <v>0</v>
      </c>
      <c r="H63" s="30">
        <v>0</v>
      </c>
      <c r="I63" s="30">
        <f t="shared" si="2"/>
        <v>0</v>
      </c>
    </row>
    <row r="64" spans="1:9" ht="27.75" customHeight="1" x14ac:dyDescent="0.25">
      <c r="A64" s="49" t="s">
        <v>64</v>
      </c>
      <c r="B64" s="28" t="s">
        <v>66</v>
      </c>
      <c r="C64" s="28" t="s">
        <v>23</v>
      </c>
      <c r="D64" s="28"/>
      <c r="E64" s="29">
        <f>E65</f>
        <v>2166</v>
      </c>
      <c r="F64" s="30">
        <f>F65</f>
        <v>2095.6999999999998</v>
      </c>
      <c r="G64" s="29">
        <f t="shared" si="0"/>
        <v>-70.300000000000182</v>
      </c>
      <c r="H64" s="30">
        <f t="shared" si="1"/>
        <v>96.754385964912274</v>
      </c>
      <c r="I64" s="30">
        <f t="shared" si="2"/>
        <v>0.10309250102924016</v>
      </c>
    </row>
    <row r="65" spans="1:9" x14ac:dyDescent="0.25">
      <c r="A65" s="49" t="s">
        <v>65</v>
      </c>
      <c r="B65" s="28" t="s">
        <v>66</v>
      </c>
      <c r="C65" s="28" t="s">
        <v>23</v>
      </c>
      <c r="D65" s="28" t="s">
        <v>16</v>
      </c>
      <c r="E65" s="29">
        <v>2166</v>
      </c>
      <c r="F65" s="30">
        <v>2095.6999999999998</v>
      </c>
      <c r="G65" s="29">
        <f t="shared" si="0"/>
        <v>-70.300000000000182</v>
      </c>
      <c r="H65" s="30">
        <f t="shared" si="1"/>
        <v>96.754385964912274</v>
      </c>
      <c r="I65" s="30">
        <f t="shared" si="2"/>
        <v>0.10309250102924016</v>
      </c>
    </row>
    <row r="66" spans="1:9" ht="19.5" customHeight="1" x14ac:dyDescent="0.25">
      <c r="A66" s="49" t="s">
        <v>47</v>
      </c>
      <c r="B66" s="27">
        <v>904</v>
      </c>
      <c r="C66" s="28" t="s">
        <v>22</v>
      </c>
      <c r="D66" s="28"/>
      <c r="E66" s="29">
        <f>E67</f>
        <v>50</v>
      </c>
      <c r="F66" s="30">
        <f>F67</f>
        <v>50</v>
      </c>
      <c r="G66" s="29">
        <f t="shared" si="0"/>
        <v>0</v>
      </c>
      <c r="H66" s="30">
        <f t="shared" si="1"/>
        <v>100</v>
      </c>
      <c r="I66" s="30">
        <f t="shared" si="2"/>
        <v>2.459619722031783E-3</v>
      </c>
    </row>
    <row r="67" spans="1:9" ht="35.25" customHeight="1" x14ac:dyDescent="0.25">
      <c r="A67" s="49" t="s">
        <v>21</v>
      </c>
      <c r="B67" s="27">
        <v>904</v>
      </c>
      <c r="C67" s="28" t="s">
        <v>22</v>
      </c>
      <c r="D67" s="28" t="s">
        <v>23</v>
      </c>
      <c r="E67" s="29">
        <v>50</v>
      </c>
      <c r="F67" s="30">
        <v>50</v>
      </c>
      <c r="G67" s="29">
        <f t="shared" si="0"/>
        <v>0</v>
      </c>
      <c r="H67" s="30">
        <f t="shared" si="1"/>
        <v>100</v>
      </c>
      <c r="I67" s="30">
        <f t="shared" si="2"/>
        <v>2.459619722031783E-3</v>
      </c>
    </row>
    <row r="68" spans="1:9" ht="22.5" customHeight="1" x14ac:dyDescent="0.25">
      <c r="A68" s="49" t="s">
        <v>55</v>
      </c>
      <c r="B68" s="27">
        <v>904</v>
      </c>
      <c r="C68" s="28" t="s">
        <v>42</v>
      </c>
      <c r="D68" s="28"/>
      <c r="E68" s="29">
        <f>E70</f>
        <v>13812.6</v>
      </c>
      <c r="F68" s="30">
        <f>F70</f>
        <v>13812.4</v>
      </c>
      <c r="G68" s="29">
        <f t="shared" si="0"/>
        <v>-0.2000000000007276</v>
      </c>
      <c r="H68" s="30">
        <f t="shared" si="1"/>
        <v>99.998552046682008</v>
      </c>
      <c r="I68" s="30">
        <f t="shared" si="2"/>
        <v>0.67946502897183603</v>
      </c>
    </row>
    <row r="69" spans="1:9" ht="24.75" customHeight="1" x14ac:dyDescent="0.25">
      <c r="A69" s="49" t="s">
        <v>67</v>
      </c>
      <c r="B69" s="27">
        <v>904</v>
      </c>
      <c r="C69" s="28" t="s">
        <v>42</v>
      </c>
      <c r="D69" s="28" t="s">
        <v>18</v>
      </c>
      <c r="E69" s="29">
        <v>0</v>
      </c>
      <c r="F69" s="30">
        <v>0</v>
      </c>
      <c r="G69" s="29">
        <f t="shared" si="0"/>
        <v>0</v>
      </c>
      <c r="H69" s="30">
        <v>0</v>
      </c>
      <c r="I69" s="30">
        <f t="shared" si="2"/>
        <v>0</v>
      </c>
    </row>
    <row r="70" spans="1:9" ht="19.5" customHeight="1" x14ac:dyDescent="0.25">
      <c r="A70" s="49" t="s">
        <v>57</v>
      </c>
      <c r="B70" s="27">
        <v>904</v>
      </c>
      <c r="C70" s="27" t="s">
        <v>42</v>
      </c>
      <c r="D70" s="27" t="s">
        <v>28</v>
      </c>
      <c r="E70" s="29">
        <v>13812.6</v>
      </c>
      <c r="F70" s="30">
        <v>13812.4</v>
      </c>
      <c r="G70" s="29">
        <f t="shared" si="0"/>
        <v>-0.2000000000007276</v>
      </c>
      <c r="H70" s="30">
        <f t="shared" si="1"/>
        <v>99.998552046682008</v>
      </c>
      <c r="I70" s="30">
        <f t="shared" si="2"/>
        <v>0.67946502897183603</v>
      </c>
    </row>
    <row r="71" spans="1:9" ht="26.25" customHeight="1" x14ac:dyDescent="0.25">
      <c r="A71" s="49" t="s">
        <v>68</v>
      </c>
      <c r="B71" s="28" t="s">
        <v>66</v>
      </c>
      <c r="C71" s="28" t="s">
        <v>44</v>
      </c>
      <c r="D71" s="28"/>
      <c r="E71" s="29">
        <f>E72</f>
        <v>0</v>
      </c>
      <c r="F71" s="30">
        <f>F72</f>
        <v>0</v>
      </c>
      <c r="G71" s="29">
        <f t="shared" si="0"/>
        <v>0</v>
      </c>
      <c r="H71" s="30">
        <v>0</v>
      </c>
      <c r="I71" s="30">
        <f t="shared" si="2"/>
        <v>0</v>
      </c>
    </row>
    <row r="72" spans="1:9" ht="21.75" customHeight="1" x14ac:dyDescent="0.25">
      <c r="A72" s="49" t="s">
        <v>69</v>
      </c>
      <c r="B72" s="28" t="s">
        <v>66</v>
      </c>
      <c r="C72" s="28" t="s">
        <v>44</v>
      </c>
      <c r="D72" s="28" t="s">
        <v>16</v>
      </c>
      <c r="E72" s="29">
        <v>0</v>
      </c>
      <c r="F72" s="30">
        <v>0</v>
      </c>
      <c r="G72" s="29">
        <f t="shared" si="0"/>
        <v>0</v>
      </c>
      <c r="H72" s="30">
        <v>0</v>
      </c>
      <c r="I72" s="30">
        <f t="shared" si="2"/>
        <v>0</v>
      </c>
    </row>
    <row r="73" spans="1:9" ht="36" customHeight="1" x14ac:dyDescent="0.25">
      <c r="A73" s="48" t="s">
        <v>70</v>
      </c>
      <c r="B73" s="42" t="s">
        <v>71</v>
      </c>
      <c r="C73" s="31"/>
      <c r="D73" s="31"/>
      <c r="E73" s="25">
        <f>E74+E79+E84+E86+E88</f>
        <v>249549.19999999998</v>
      </c>
      <c r="F73" s="25">
        <f>F74+F79+F84+F86+F88</f>
        <v>231779.8</v>
      </c>
      <c r="G73" s="25">
        <f t="shared" si="0"/>
        <v>-17769.399999999994</v>
      </c>
      <c r="H73" s="32">
        <f t="shared" si="1"/>
        <v>92.879400134322211</v>
      </c>
      <c r="I73" s="32">
        <f t="shared" si="2"/>
        <v>11.401803344971645</v>
      </c>
    </row>
    <row r="74" spans="1:9" ht="24.75" customHeight="1" x14ac:dyDescent="0.25">
      <c r="A74" s="49" t="s">
        <v>39</v>
      </c>
      <c r="B74" s="28" t="s">
        <v>71</v>
      </c>
      <c r="C74" s="28" t="s">
        <v>28</v>
      </c>
      <c r="D74" s="28"/>
      <c r="E74" s="29">
        <f>E75+E76+E77+E78</f>
        <v>61760.5</v>
      </c>
      <c r="F74" s="29">
        <f>F75+F76+F77+F78</f>
        <v>57782.600000000006</v>
      </c>
      <c r="G74" s="29">
        <f t="shared" si="0"/>
        <v>-3977.8999999999942</v>
      </c>
      <c r="H74" s="30">
        <f t="shared" si="1"/>
        <v>93.559151885104569</v>
      </c>
      <c r="I74" s="30">
        <f t="shared" si="2"/>
        <v>2.8424644510054744</v>
      </c>
    </row>
    <row r="75" spans="1:9" ht="18.75" customHeight="1" x14ac:dyDescent="0.25">
      <c r="A75" s="49" t="s">
        <v>72</v>
      </c>
      <c r="B75" s="28" t="s">
        <v>71</v>
      </c>
      <c r="C75" s="28" t="s">
        <v>28</v>
      </c>
      <c r="D75" s="28" t="s">
        <v>23</v>
      </c>
      <c r="E75" s="29">
        <v>4208</v>
      </c>
      <c r="F75" s="30">
        <v>2985.5</v>
      </c>
      <c r="G75" s="29">
        <f t="shared" si="0"/>
        <v>-1222.5</v>
      </c>
      <c r="H75" s="30">
        <f t="shared" si="1"/>
        <v>70.948193916349808</v>
      </c>
      <c r="I75" s="30">
        <f t="shared" si="2"/>
        <v>0.14686389360251778</v>
      </c>
    </row>
    <row r="76" spans="1:9" x14ac:dyDescent="0.25">
      <c r="A76" s="49" t="s">
        <v>73</v>
      </c>
      <c r="B76" s="28" t="s">
        <v>71</v>
      </c>
      <c r="C76" s="28" t="s">
        <v>28</v>
      </c>
      <c r="D76" s="28" t="s">
        <v>51</v>
      </c>
      <c r="E76" s="29">
        <v>12456</v>
      </c>
      <c r="F76" s="30">
        <v>11319.7</v>
      </c>
      <c r="G76" s="29">
        <f t="shared" si="0"/>
        <v>-1136.2999999999993</v>
      </c>
      <c r="H76" s="30">
        <f t="shared" si="1"/>
        <v>90.877488760436748</v>
      </c>
      <c r="I76" s="30">
        <f t="shared" si="2"/>
        <v>0.55684314734966356</v>
      </c>
    </row>
    <row r="77" spans="1:9" ht="22.5" customHeight="1" x14ac:dyDescent="0.25">
      <c r="A77" s="49" t="s">
        <v>74</v>
      </c>
      <c r="B77" s="28" t="s">
        <v>71</v>
      </c>
      <c r="C77" s="28" t="s">
        <v>28</v>
      </c>
      <c r="D77" s="28" t="s">
        <v>37</v>
      </c>
      <c r="E77" s="29">
        <v>44596.5</v>
      </c>
      <c r="F77" s="30">
        <v>43477.4</v>
      </c>
      <c r="G77" s="29">
        <f t="shared" si="0"/>
        <v>-1119.0999999999985</v>
      </c>
      <c r="H77" s="30">
        <f t="shared" si="1"/>
        <v>97.490610249683272</v>
      </c>
      <c r="I77" s="30">
        <f t="shared" si="2"/>
        <v>2.1387574100532927</v>
      </c>
    </row>
    <row r="78" spans="1:9" ht="28.5" customHeight="1" x14ac:dyDescent="0.25">
      <c r="A78" s="49" t="s">
        <v>43</v>
      </c>
      <c r="B78" s="28" t="s">
        <v>71</v>
      </c>
      <c r="C78" s="28" t="s">
        <v>28</v>
      </c>
      <c r="D78" s="28" t="s">
        <v>44</v>
      </c>
      <c r="E78" s="29">
        <v>500</v>
      </c>
      <c r="F78" s="39">
        <v>0</v>
      </c>
      <c r="G78" s="29">
        <f t="shared" si="0"/>
        <v>-500</v>
      </c>
      <c r="H78" s="30">
        <f t="shared" si="1"/>
        <v>0</v>
      </c>
      <c r="I78" s="30">
        <f t="shared" si="2"/>
        <v>0</v>
      </c>
    </row>
    <row r="79" spans="1:9" ht="26.25" customHeight="1" x14ac:dyDescent="0.25">
      <c r="A79" s="49" t="s">
        <v>64</v>
      </c>
      <c r="B79" s="28" t="s">
        <v>71</v>
      </c>
      <c r="C79" s="28" t="s">
        <v>23</v>
      </c>
      <c r="D79" s="28"/>
      <c r="E79" s="29">
        <f>E80+E81+E82+E83</f>
        <v>187685.19999999998</v>
      </c>
      <c r="F79" s="29">
        <f>F80+F81+F82+F83</f>
        <v>173904.49999999997</v>
      </c>
      <c r="G79" s="29">
        <f t="shared" si="0"/>
        <v>-13780.700000000012</v>
      </c>
      <c r="H79" s="30">
        <f t="shared" si="1"/>
        <v>92.657545720173985</v>
      </c>
      <c r="I79" s="30">
        <f t="shared" si="2"/>
        <v>8.5547787590015236</v>
      </c>
    </row>
    <row r="80" spans="1:9" ht="15.75" customHeight="1" x14ac:dyDescent="0.25">
      <c r="A80" s="49" t="s">
        <v>65</v>
      </c>
      <c r="B80" s="28" t="s">
        <v>71</v>
      </c>
      <c r="C80" s="28" t="s">
        <v>23</v>
      </c>
      <c r="D80" s="28" t="s">
        <v>16</v>
      </c>
      <c r="E80" s="29">
        <v>1055.0999999999999</v>
      </c>
      <c r="F80" s="30">
        <v>840</v>
      </c>
      <c r="G80" s="29">
        <f t="shared" si="0"/>
        <v>-215.09999999999991</v>
      </c>
      <c r="H80" s="30">
        <f t="shared" si="1"/>
        <v>79.613306795564412</v>
      </c>
      <c r="I80" s="30">
        <f t="shared" si="2"/>
        <v>4.1321611330133956E-2</v>
      </c>
    </row>
    <row r="81" spans="1:9" ht="19.5" customHeight="1" x14ac:dyDescent="0.25">
      <c r="A81" s="49" t="s">
        <v>75</v>
      </c>
      <c r="B81" s="28" t="s">
        <v>71</v>
      </c>
      <c r="C81" s="28" t="s">
        <v>23</v>
      </c>
      <c r="D81" s="28" t="s">
        <v>26</v>
      </c>
      <c r="E81" s="29">
        <v>13679.5</v>
      </c>
      <c r="F81" s="30">
        <v>5764.3</v>
      </c>
      <c r="G81" s="29">
        <f t="shared" si="0"/>
        <v>-7915.2</v>
      </c>
      <c r="H81" s="30">
        <f t="shared" si="1"/>
        <v>42.138236046639136</v>
      </c>
      <c r="I81" s="30">
        <f t="shared" si="2"/>
        <v>0.28355971927415613</v>
      </c>
    </row>
    <row r="82" spans="1:9" ht="16.5" customHeight="1" x14ac:dyDescent="0.25">
      <c r="A82" s="49" t="s">
        <v>76</v>
      </c>
      <c r="B82" s="28" t="s">
        <v>71</v>
      </c>
      <c r="C82" s="28" t="s">
        <v>23</v>
      </c>
      <c r="D82" s="28" t="s">
        <v>18</v>
      </c>
      <c r="E82" s="29">
        <v>151951.29999999999</v>
      </c>
      <c r="F82" s="30">
        <v>146658.29999999999</v>
      </c>
      <c r="G82" s="29">
        <f t="shared" si="0"/>
        <v>-5293</v>
      </c>
      <c r="H82" s="30">
        <f t="shared" si="1"/>
        <v>96.516647109962207</v>
      </c>
      <c r="I82" s="30">
        <f t="shared" si="2"/>
        <v>7.2144729415930771</v>
      </c>
    </row>
    <row r="83" spans="1:9" ht="30.75" customHeight="1" x14ac:dyDescent="0.25">
      <c r="A83" s="49" t="s">
        <v>77</v>
      </c>
      <c r="B83" s="28" t="s">
        <v>71</v>
      </c>
      <c r="C83" s="28" t="s">
        <v>23</v>
      </c>
      <c r="D83" s="28" t="s">
        <v>23</v>
      </c>
      <c r="E83" s="29">
        <v>20999.3</v>
      </c>
      <c r="F83" s="30">
        <v>20641.900000000001</v>
      </c>
      <c r="G83" s="29">
        <f t="shared" si="0"/>
        <v>-357.39999999999782</v>
      </c>
      <c r="H83" s="30">
        <f t="shared" si="1"/>
        <v>98.298038506045444</v>
      </c>
      <c r="I83" s="30">
        <f t="shared" si="2"/>
        <v>1.0154244868041573</v>
      </c>
    </row>
    <row r="84" spans="1:9" ht="21.75" customHeight="1" x14ac:dyDescent="0.25">
      <c r="A84" s="49" t="s">
        <v>45</v>
      </c>
      <c r="B84" s="28" t="s">
        <v>71</v>
      </c>
      <c r="C84" s="28" t="s">
        <v>20</v>
      </c>
      <c r="D84" s="28"/>
      <c r="E84" s="29">
        <f>E85</f>
        <v>0</v>
      </c>
      <c r="F84" s="30">
        <v>0</v>
      </c>
      <c r="G84" s="29">
        <f t="shared" si="0"/>
        <v>0</v>
      </c>
      <c r="H84" s="30">
        <v>0</v>
      </c>
      <c r="I84" s="30">
        <f t="shared" si="2"/>
        <v>0</v>
      </c>
    </row>
    <row r="85" spans="1:9" ht="24.75" customHeight="1" x14ac:dyDescent="0.25">
      <c r="A85" s="49" t="s">
        <v>46</v>
      </c>
      <c r="B85" s="28" t="s">
        <v>71</v>
      </c>
      <c r="C85" s="28" t="s">
        <v>20</v>
      </c>
      <c r="D85" s="28" t="s">
        <v>23</v>
      </c>
      <c r="E85" s="29">
        <v>0</v>
      </c>
      <c r="F85" s="30">
        <v>0</v>
      </c>
      <c r="G85" s="29">
        <f t="shared" si="0"/>
        <v>0</v>
      </c>
      <c r="H85" s="30">
        <v>0</v>
      </c>
      <c r="I85" s="30">
        <f t="shared" si="2"/>
        <v>0</v>
      </c>
    </row>
    <row r="86" spans="1:9" ht="18.75" customHeight="1" x14ac:dyDescent="0.25">
      <c r="A86" s="49" t="s">
        <v>47</v>
      </c>
      <c r="B86" s="27">
        <v>905</v>
      </c>
      <c r="C86" s="28" t="s">
        <v>22</v>
      </c>
      <c r="D86" s="28"/>
      <c r="E86" s="29">
        <f>E87</f>
        <v>103.5</v>
      </c>
      <c r="F86" s="30">
        <f>F87</f>
        <v>92.7</v>
      </c>
      <c r="G86" s="29">
        <f t="shared" si="0"/>
        <v>-10.799999999999997</v>
      </c>
      <c r="H86" s="30">
        <f t="shared" si="1"/>
        <v>89.565217391304358</v>
      </c>
      <c r="I86" s="30">
        <f t="shared" si="2"/>
        <v>4.5601349646469261E-3</v>
      </c>
    </row>
    <row r="87" spans="1:9" ht="33.75" customHeight="1" x14ac:dyDescent="0.25">
      <c r="A87" s="49" t="s">
        <v>21</v>
      </c>
      <c r="B87" s="27">
        <v>905</v>
      </c>
      <c r="C87" s="28" t="s">
        <v>22</v>
      </c>
      <c r="D87" s="28" t="s">
        <v>23</v>
      </c>
      <c r="E87" s="29">
        <v>103.5</v>
      </c>
      <c r="F87" s="30">
        <v>92.7</v>
      </c>
      <c r="G87" s="29">
        <f t="shared" si="0"/>
        <v>-10.799999999999997</v>
      </c>
      <c r="H87" s="30">
        <f t="shared" si="1"/>
        <v>89.565217391304358</v>
      </c>
      <c r="I87" s="30">
        <f t="shared" si="2"/>
        <v>4.5601349646469261E-3</v>
      </c>
    </row>
    <row r="88" spans="1:9" ht="18" customHeight="1" x14ac:dyDescent="0.25">
      <c r="A88" s="49" t="s">
        <v>55</v>
      </c>
      <c r="B88" s="28" t="s">
        <v>71</v>
      </c>
      <c r="C88" s="28" t="s">
        <v>42</v>
      </c>
      <c r="D88" s="28"/>
      <c r="E88" s="29">
        <f>E89</f>
        <v>0</v>
      </c>
      <c r="F88" s="30">
        <f>F89</f>
        <v>0</v>
      </c>
      <c r="G88" s="29">
        <f t="shared" si="0"/>
        <v>0</v>
      </c>
      <c r="H88" s="30">
        <v>0</v>
      </c>
      <c r="I88" s="30">
        <f t="shared" si="2"/>
        <v>0</v>
      </c>
    </row>
    <row r="89" spans="1:9" ht="18.75" customHeight="1" x14ac:dyDescent="0.25">
      <c r="A89" s="49" t="s">
        <v>67</v>
      </c>
      <c r="B89" s="28" t="s">
        <v>71</v>
      </c>
      <c r="C89" s="28" t="s">
        <v>42</v>
      </c>
      <c r="D89" s="28" t="s">
        <v>18</v>
      </c>
      <c r="E89" s="29">
        <v>0</v>
      </c>
      <c r="F89" s="30">
        <v>0</v>
      </c>
      <c r="G89" s="29">
        <f t="shared" si="0"/>
        <v>0</v>
      </c>
      <c r="H89" s="30">
        <v>0</v>
      </c>
      <c r="I89" s="30">
        <f t="shared" si="2"/>
        <v>0</v>
      </c>
    </row>
    <row r="90" spans="1:9" ht="24.75" customHeight="1" x14ac:dyDescent="0.25">
      <c r="A90" s="48" t="s">
        <v>78</v>
      </c>
      <c r="B90" s="42" t="s">
        <v>79</v>
      </c>
      <c r="C90" s="42"/>
      <c r="D90" s="42"/>
      <c r="E90" s="25">
        <f>E91+E97+E100</f>
        <v>1382317.4000000001</v>
      </c>
      <c r="F90" s="25">
        <f>F91+F97+F100</f>
        <v>1363076.8000000003</v>
      </c>
      <c r="G90" s="25">
        <f t="shared" si="0"/>
        <v>-19240.59999999986</v>
      </c>
      <c r="H90" s="32">
        <f t="shared" si="1"/>
        <v>98.608091021642366</v>
      </c>
      <c r="I90" s="32">
        <f t="shared" si="2"/>
        <v>67.053011598479458</v>
      </c>
    </row>
    <row r="91" spans="1:9" ht="18" customHeight="1" x14ac:dyDescent="0.25">
      <c r="A91" s="49" t="s">
        <v>47</v>
      </c>
      <c r="B91" s="28" t="s">
        <v>79</v>
      </c>
      <c r="C91" s="28" t="s">
        <v>22</v>
      </c>
      <c r="D91" s="28"/>
      <c r="E91" s="29">
        <f>E92+E93+E95+E94+E96</f>
        <v>1355507.4000000001</v>
      </c>
      <c r="F91" s="29">
        <f>F92+F93+F95+F94+F96</f>
        <v>1338402.5000000002</v>
      </c>
      <c r="G91" s="29">
        <f t="shared" si="0"/>
        <v>-17104.899999999907</v>
      </c>
      <c r="H91" s="30">
        <f t="shared" si="1"/>
        <v>98.73811828692341</v>
      </c>
      <c r="I91" s="30">
        <f t="shared" si="2"/>
        <v>65.83922370033288</v>
      </c>
    </row>
    <row r="92" spans="1:9" ht="19.5" customHeight="1" x14ac:dyDescent="0.25">
      <c r="A92" s="49" t="s">
        <v>80</v>
      </c>
      <c r="B92" s="28" t="s">
        <v>79</v>
      </c>
      <c r="C92" s="28" t="s">
        <v>22</v>
      </c>
      <c r="D92" s="28" t="s">
        <v>16</v>
      </c>
      <c r="E92" s="29">
        <v>540224</v>
      </c>
      <c r="F92" s="30">
        <v>531291.80000000005</v>
      </c>
      <c r="G92" s="29">
        <f t="shared" ref="G92:G114" si="3">F92-E92</f>
        <v>-8932.1999999999534</v>
      </c>
      <c r="H92" s="30">
        <f t="shared" ref="H92:H114" si="4">F92/E92*100</f>
        <v>98.346574754176046</v>
      </c>
      <c r="I92" s="30">
        <f t="shared" si="2"/>
        <v>26.135515788675317</v>
      </c>
    </row>
    <row r="93" spans="1:9" ht="15.75" customHeight="1" x14ac:dyDescent="0.25">
      <c r="A93" s="49" t="s">
        <v>81</v>
      </c>
      <c r="B93" s="28" t="s">
        <v>79</v>
      </c>
      <c r="C93" s="28" t="s">
        <v>22</v>
      </c>
      <c r="D93" s="28" t="s">
        <v>26</v>
      </c>
      <c r="E93" s="39">
        <v>702283.8</v>
      </c>
      <c r="F93" s="30">
        <v>694634.8</v>
      </c>
      <c r="G93" s="39">
        <f t="shared" si="3"/>
        <v>-7649</v>
      </c>
      <c r="H93" s="30">
        <f t="shared" si="4"/>
        <v>98.910839179260577</v>
      </c>
      <c r="I93" s="30">
        <f t="shared" ref="I93:I114" si="5">F93/$F$11*100</f>
        <v>34.170749073792066</v>
      </c>
    </row>
    <row r="94" spans="1:9" ht="14.25" customHeight="1" x14ac:dyDescent="0.25">
      <c r="A94" s="49" t="s">
        <v>82</v>
      </c>
      <c r="B94" s="28" t="s">
        <v>79</v>
      </c>
      <c r="C94" s="28" t="s">
        <v>22</v>
      </c>
      <c r="D94" s="28" t="s">
        <v>18</v>
      </c>
      <c r="E94" s="39">
        <v>81595.5</v>
      </c>
      <c r="F94" s="30">
        <v>81488</v>
      </c>
      <c r="G94" s="39">
        <f t="shared" si="3"/>
        <v>-107.5</v>
      </c>
      <c r="H94" s="30">
        <f t="shared" si="4"/>
        <v>99.86825253843655</v>
      </c>
      <c r="I94" s="30">
        <f t="shared" si="5"/>
        <v>4.0085898381785192</v>
      </c>
    </row>
    <row r="95" spans="1:9" ht="36" customHeight="1" x14ac:dyDescent="0.25">
      <c r="A95" s="49" t="s">
        <v>21</v>
      </c>
      <c r="B95" s="28" t="s">
        <v>79</v>
      </c>
      <c r="C95" s="28" t="s">
        <v>22</v>
      </c>
      <c r="D95" s="28" t="s">
        <v>23</v>
      </c>
      <c r="E95" s="29">
        <v>4.8</v>
      </c>
      <c r="F95" s="30">
        <v>4.8</v>
      </c>
      <c r="G95" s="29">
        <f t="shared" si="3"/>
        <v>0</v>
      </c>
      <c r="H95" s="30">
        <f t="shared" si="4"/>
        <v>100</v>
      </c>
      <c r="I95" s="30">
        <f t="shared" si="5"/>
        <v>2.3612349331505116E-4</v>
      </c>
    </row>
    <row r="96" spans="1:9" ht="24" customHeight="1" x14ac:dyDescent="0.25">
      <c r="A96" s="49" t="s">
        <v>83</v>
      </c>
      <c r="B96" s="28" t="s">
        <v>79</v>
      </c>
      <c r="C96" s="28" t="s">
        <v>22</v>
      </c>
      <c r="D96" s="28" t="s">
        <v>37</v>
      </c>
      <c r="E96" s="29">
        <v>31399.3</v>
      </c>
      <c r="F96" s="30">
        <v>30983.1</v>
      </c>
      <c r="G96" s="29">
        <f t="shared" si="3"/>
        <v>-416.20000000000073</v>
      </c>
      <c r="H96" s="30">
        <f t="shared" si="4"/>
        <v>98.674492743468804</v>
      </c>
      <c r="I96" s="30">
        <f t="shared" si="5"/>
        <v>1.5241328761936588</v>
      </c>
    </row>
    <row r="97" spans="1:9" ht="23.25" customHeight="1" x14ac:dyDescent="0.25">
      <c r="A97" s="49" t="s">
        <v>55</v>
      </c>
      <c r="B97" s="28" t="s">
        <v>79</v>
      </c>
      <c r="C97" s="28" t="s">
        <v>42</v>
      </c>
      <c r="D97" s="28"/>
      <c r="E97" s="29">
        <f>E99</f>
        <v>26810</v>
      </c>
      <c r="F97" s="30">
        <f>F99</f>
        <v>24674.3</v>
      </c>
      <c r="G97" s="29">
        <f t="shared" si="3"/>
        <v>-2135.7000000000007</v>
      </c>
      <c r="H97" s="30">
        <f t="shared" si="4"/>
        <v>92.03394255874673</v>
      </c>
      <c r="I97" s="30">
        <f t="shared" si="5"/>
        <v>1.2137878981465764</v>
      </c>
    </row>
    <row r="98" spans="1:9" ht="21" customHeight="1" x14ac:dyDescent="0.25">
      <c r="A98" s="49" t="s">
        <v>67</v>
      </c>
      <c r="B98" s="28" t="s">
        <v>79</v>
      </c>
      <c r="C98" s="28" t="s">
        <v>42</v>
      </c>
      <c r="D98" s="28" t="s">
        <v>18</v>
      </c>
      <c r="E98" s="29">
        <v>0</v>
      </c>
      <c r="F98" s="30">
        <v>0</v>
      </c>
      <c r="G98" s="29">
        <f t="shared" si="3"/>
        <v>0</v>
      </c>
      <c r="H98" s="30">
        <v>0</v>
      </c>
      <c r="I98" s="30">
        <f t="shared" si="5"/>
        <v>0</v>
      </c>
    </row>
    <row r="99" spans="1:9" ht="21.75" customHeight="1" x14ac:dyDescent="0.25">
      <c r="A99" s="49" t="s">
        <v>57</v>
      </c>
      <c r="B99" s="28" t="s">
        <v>79</v>
      </c>
      <c r="C99" s="28" t="s">
        <v>42</v>
      </c>
      <c r="D99" s="28" t="s">
        <v>28</v>
      </c>
      <c r="E99" s="29">
        <v>26810</v>
      </c>
      <c r="F99" s="30">
        <v>24674.3</v>
      </c>
      <c r="G99" s="29">
        <f t="shared" si="3"/>
        <v>-2135.7000000000007</v>
      </c>
      <c r="H99" s="30">
        <f t="shared" si="4"/>
        <v>92.03394255874673</v>
      </c>
      <c r="I99" s="30">
        <f t="shared" si="5"/>
        <v>1.2137878981465764</v>
      </c>
    </row>
    <row r="100" spans="1:9" ht="22.5" customHeight="1" x14ac:dyDescent="0.25">
      <c r="A100" s="50" t="s">
        <v>58</v>
      </c>
      <c r="B100" s="27">
        <v>906</v>
      </c>
      <c r="C100" s="28" t="s">
        <v>31</v>
      </c>
      <c r="D100" s="28"/>
      <c r="E100" s="29">
        <f>E101</f>
        <v>0</v>
      </c>
      <c r="F100" s="30">
        <f>F101</f>
        <v>0</v>
      </c>
      <c r="G100" s="29">
        <f t="shared" si="3"/>
        <v>0</v>
      </c>
      <c r="H100" s="30">
        <v>0</v>
      </c>
      <c r="I100" s="30">
        <f t="shared" si="5"/>
        <v>0</v>
      </c>
    </row>
    <row r="101" spans="1:9" ht="18.75" customHeight="1" x14ac:dyDescent="0.25">
      <c r="A101" s="50" t="s">
        <v>59</v>
      </c>
      <c r="B101" s="27">
        <v>906</v>
      </c>
      <c r="C101" s="40" t="s">
        <v>31</v>
      </c>
      <c r="D101" s="40" t="s">
        <v>16</v>
      </c>
      <c r="E101" s="41">
        <v>0</v>
      </c>
      <c r="F101" s="30">
        <v>0</v>
      </c>
      <c r="G101" s="41">
        <f t="shared" si="3"/>
        <v>0</v>
      </c>
      <c r="H101" s="30">
        <v>0</v>
      </c>
      <c r="I101" s="30">
        <f t="shared" si="5"/>
        <v>0</v>
      </c>
    </row>
    <row r="102" spans="1:9" ht="45.75" customHeight="1" x14ac:dyDescent="0.25">
      <c r="A102" s="48" t="s">
        <v>90</v>
      </c>
      <c r="B102" s="42" t="s">
        <v>84</v>
      </c>
      <c r="C102" s="42"/>
      <c r="D102" s="42"/>
      <c r="E102" s="25">
        <f>E103+E107+E112+E110</f>
        <v>231536</v>
      </c>
      <c r="F102" s="25">
        <f>F103+F107+F112+F110</f>
        <v>231020.99999999997</v>
      </c>
      <c r="G102" s="25">
        <f t="shared" si="3"/>
        <v>-515.0000000000291</v>
      </c>
      <c r="H102" s="32">
        <f t="shared" si="4"/>
        <v>99.777572386151604</v>
      </c>
      <c r="I102" s="32">
        <f>F102/$F$11*100</f>
        <v>11.36447615607009</v>
      </c>
    </row>
    <row r="103" spans="1:9" ht="18" customHeight="1" x14ac:dyDescent="0.25">
      <c r="A103" s="49" t="s">
        <v>47</v>
      </c>
      <c r="B103" s="28" t="s">
        <v>84</v>
      </c>
      <c r="C103" s="28" t="s">
        <v>22</v>
      </c>
      <c r="D103" s="28"/>
      <c r="E103" s="29">
        <f>E104+E106+E105</f>
        <v>100480.1</v>
      </c>
      <c r="F103" s="29">
        <f>F104+F106+F105</f>
        <v>100371.40000000001</v>
      </c>
      <c r="G103" s="29">
        <f t="shared" si="3"/>
        <v>-108.69999999999709</v>
      </c>
      <c r="H103" s="30">
        <f t="shared" si="4"/>
        <v>99.891819375179765</v>
      </c>
      <c r="I103" s="30">
        <f t="shared" si="5"/>
        <v>4.9375094993588187</v>
      </c>
    </row>
    <row r="104" spans="1:9" ht="23.25" customHeight="1" x14ac:dyDescent="0.25">
      <c r="A104" s="49" t="s">
        <v>82</v>
      </c>
      <c r="B104" s="28" t="s">
        <v>84</v>
      </c>
      <c r="C104" s="28" t="s">
        <v>22</v>
      </c>
      <c r="D104" s="28" t="s">
        <v>18</v>
      </c>
      <c r="E104" s="29">
        <v>100390.7</v>
      </c>
      <c r="F104" s="30">
        <v>100282</v>
      </c>
      <c r="G104" s="29">
        <f t="shared" si="3"/>
        <v>-108.69999999999709</v>
      </c>
      <c r="H104" s="30">
        <f t="shared" si="4"/>
        <v>99.891723038090191</v>
      </c>
      <c r="I104" s="30">
        <f t="shared" si="5"/>
        <v>4.933111699295825</v>
      </c>
    </row>
    <row r="105" spans="1:9" ht="34.5" customHeight="1" x14ac:dyDescent="0.25">
      <c r="A105" s="49" t="s">
        <v>21</v>
      </c>
      <c r="B105" s="28" t="s">
        <v>84</v>
      </c>
      <c r="C105" s="28" t="s">
        <v>22</v>
      </c>
      <c r="D105" s="28" t="s">
        <v>23</v>
      </c>
      <c r="E105" s="29">
        <v>16.3</v>
      </c>
      <c r="F105" s="30">
        <v>16.3</v>
      </c>
      <c r="G105" s="29">
        <f t="shared" si="3"/>
        <v>0</v>
      </c>
      <c r="H105" s="30">
        <f t="shared" si="4"/>
        <v>100</v>
      </c>
      <c r="I105" s="30">
        <f t="shared" si="5"/>
        <v>8.0183602938236134E-4</v>
      </c>
    </row>
    <row r="106" spans="1:9" ht="24" customHeight="1" x14ac:dyDescent="0.25">
      <c r="A106" s="49" t="s">
        <v>83</v>
      </c>
      <c r="B106" s="28" t="s">
        <v>84</v>
      </c>
      <c r="C106" s="28" t="s">
        <v>22</v>
      </c>
      <c r="D106" s="28" t="s">
        <v>37</v>
      </c>
      <c r="E106" s="29">
        <v>73.099999999999994</v>
      </c>
      <c r="F106" s="30">
        <v>73.099999999999994</v>
      </c>
      <c r="G106" s="29">
        <f t="shared" si="3"/>
        <v>0</v>
      </c>
      <c r="H106" s="30">
        <f t="shared" si="4"/>
        <v>100</v>
      </c>
      <c r="I106" s="30">
        <f t="shared" si="5"/>
        <v>3.5959640336104669E-3</v>
      </c>
    </row>
    <row r="107" spans="1:9" ht="18" customHeight="1" x14ac:dyDescent="0.25">
      <c r="A107" s="49" t="s">
        <v>49</v>
      </c>
      <c r="B107" s="28" t="s">
        <v>84</v>
      </c>
      <c r="C107" s="28" t="s">
        <v>51</v>
      </c>
      <c r="D107" s="28"/>
      <c r="E107" s="29">
        <f>E108+E109</f>
        <v>115707.7</v>
      </c>
      <c r="F107" s="29">
        <f>F108+F109</f>
        <v>115398.9</v>
      </c>
      <c r="G107" s="29">
        <f t="shared" si="3"/>
        <v>-308.80000000000291</v>
      </c>
      <c r="H107" s="30">
        <f t="shared" si="4"/>
        <v>99.733120613407749</v>
      </c>
      <c r="I107" s="30">
        <f t="shared" si="5"/>
        <v>5.6767482068154704</v>
      </c>
    </row>
    <row r="108" spans="1:9" x14ac:dyDescent="0.25">
      <c r="A108" s="49" t="s">
        <v>85</v>
      </c>
      <c r="B108" s="28" t="s">
        <v>84</v>
      </c>
      <c r="C108" s="28" t="s">
        <v>51</v>
      </c>
      <c r="D108" s="28" t="s">
        <v>16</v>
      </c>
      <c r="E108" s="29">
        <v>107425.5</v>
      </c>
      <c r="F108" s="30">
        <v>107149.4</v>
      </c>
      <c r="G108" s="29">
        <f t="shared" si="3"/>
        <v>-276.10000000000582</v>
      </c>
      <c r="H108" s="30">
        <f t="shared" si="4"/>
        <v>99.742984673099016</v>
      </c>
      <c r="I108" s="30">
        <f t="shared" si="5"/>
        <v>5.2709355488774463</v>
      </c>
    </row>
    <row r="109" spans="1:9" ht="24.75" customHeight="1" x14ac:dyDescent="0.25">
      <c r="A109" s="49" t="s">
        <v>52</v>
      </c>
      <c r="B109" s="28" t="s">
        <v>84</v>
      </c>
      <c r="C109" s="28" t="s">
        <v>51</v>
      </c>
      <c r="D109" s="28" t="s">
        <v>28</v>
      </c>
      <c r="E109" s="29">
        <v>8282.2000000000007</v>
      </c>
      <c r="F109" s="30">
        <v>8249.5</v>
      </c>
      <c r="G109" s="29">
        <f t="shared" si="3"/>
        <v>-32.700000000000728</v>
      </c>
      <c r="H109" s="30">
        <f t="shared" si="4"/>
        <v>99.605177368332079</v>
      </c>
      <c r="I109" s="30">
        <f t="shared" si="5"/>
        <v>0.40581265793802385</v>
      </c>
    </row>
    <row r="110" spans="1:9" ht="18.75" customHeight="1" x14ac:dyDescent="0.25">
      <c r="A110" s="49" t="s">
        <v>55</v>
      </c>
      <c r="B110" s="28" t="s">
        <v>84</v>
      </c>
      <c r="C110" s="28" t="s">
        <v>42</v>
      </c>
      <c r="D110" s="28"/>
      <c r="E110" s="29">
        <f>E111</f>
        <v>101</v>
      </c>
      <c r="F110" s="30">
        <f>F111</f>
        <v>81.8</v>
      </c>
      <c r="G110" s="29">
        <f t="shared" si="3"/>
        <v>-19.200000000000003</v>
      </c>
      <c r="H110" s="30">
        <f t="shared" si="4"/>
        <v>80.990099009900987</v>
      </c>
      <c r="I110" s="30">
        <f t="shared" si="5"/>
        <v>4.0239378652439971E-3</v>
      </c>
    </row>
    <row r="111" spans="1:9" ht="18" customHeight="1" x14ac:dyDescent="0.25">
      <c r="A111" s="49" t="s">
        <v>67</v>
      </c>
      <c r="B111" s="28" t="s">
        <v>84</v>
      </c>
      <c r="C111" s="28" t="s">
        <v>42</v>
      </c>
      <c r="D111" s="28" t="s">
        <v>18</v>
      </c>
      <c r="E111" s="29">
        <v>101</v>
      </c>
      <c r="F111" s="30">
        <v>81.8</v>
      </c>
      <c r="G111" s="29">
        <f t="shared" si="3"/>
        <v>-19.200000000000003</v>
      </c>
      <c r="H111" s="30">
        <f t="shared" si="4"/>
        <v>80.990099009900987</v>
      </c>
      <c r="I111" s="30">
        <f t="shared" si="5"/>
        <v>4.0239378652439971E-3</v>
      </c>
    </row>
    <row r="112" spans="1:9" ht="25.5" customHeight="1" x14ac:dyDescent="0.25">
      <c r="A112" s="49" t="s">
        <v>68</v>
      </c>
      <c r="B112" s="28" t="s">
        <v>84</v>
      </c>
      <c r="C112" s="28" t="s">
        <v>44</v>
      </c>
      <c r="D112" s="28"/>
      <c r="E112" s="29">
        <f>E113</f>
        <v>15247.2</v>
      </c>
      <c r="F112" s="30">
        <f>F113</f>
        <v>15168.9</v>
      </c>
      <c r="G112" s="29">
        <f t="shared" si="3"/>
        <v>-78.300000000001091</v>
      </c>
      <c r="H112" s="30">
        <f t="shared" si="4"/>
        <v>99.486463088304731</v>
      </c>
      <c r="I112" s="30">
        <f t="shared" si="5"/>
        <v>0.7461945120305582</v>
      </c>
    </row>
    <row r="113" spans="1:9" ht="23.25" customHeight="1" x14ac:dyDescent="0.25">
      <c r="A113" s="49" t="s">
        <v>86</v>
      </c>
      <c r="B113" s="28" t="s">
        <v>84</v>
      </c>
      <c r="C113" s="28" t="s">
        <v>44</v>
      </c>
      <c r="D113" s="28" t="s">
        <v>26</v>
      </c>
      <c r="E113" s="29">
        <v>15247.2</v>
      </c>
      <c r="F113" s="30">
        <v>15168.9</v>
      </c>
      <c r="G113" s="29">
        <f t="shared" si="3"/>
        <v>-78.300000000001091</v>
      </c>
      <c r="H113" s="30">
        <f t="shared" si="4"/>
        <v>99.486463088304731</v>
      </c>
      <c r="I113" s="30">
        <f t="shared" si="5"/>
        <v>0.7461945120305582</v>
      </c>
    </row>
    <row r="114" spans="1:9" ht="36" customHeight="1" x14ac:dyDescent="0.25">
      <c r="A114" s="52" t="s">
        <v>87</v>
      </c>
      <c r="B114" s="34">
        <v>910</v>
      </c>
      <c r="C114" s="44"/>
      <c r="D114" s="44"/>
      <c r="E114" s="45">
        <f>E115+E117</f>
        <v>2903.2000000000003</v>
      </c>
      <c r="F114" s="45">
        <f>F115+F117</f>
        <v>2867.7</v>
      </c>
      <c r="G114" s="46">
        <f t="shared" si="3"/>
        <v>-35.500000000000455</v>
      </c>
      <c r="H114" s="47">
        <f t="shared" si="4"/>
        <v>98.777211352989795</v>
      </c>
      <c r="I114" s="47">
        <f t="shared" si="5"/>
        <v>0.14106902953741088</v>
      </c>
    </row>
    <row r="115" spans="1:9" ht="26.25" customHeight="1" x14ac:dyDescent="0.25">
      <c r="A115" s="49" t="s">
        <v>15</v>
      </c>
      <c r="B115" s="27">
        <v>910</v>
      </c>
      <c r="C115" s="28" t="s">
        <v>16</v>
      </c>
      <c r="D115" s="28"/>
      <c r="E115" s="29">
        <f>E116</f>
        <v>2900.3</v>
      </c>
      <c r="F115" s="29">
        <f>F116</f>
        <v>2867.7</v>
      </c>
      <c r="G115" s="29">
        <f>F115-E115</f>
        <v>-32.600000000000364</v>
      </c>
      <c r="H115" s="30">
        <f>F115/E115*100</f>
        <v>98.87597834706753</v>
      </c>
      <c r="I115" s="30">
        <f>F115/$F$11*100</f>
        <v>0.14106902953741088</v>
      </c>
    </row>
    <row r="116" spans="1:9" ht="45" customHeight="1" x14ac:dyDescent="0.25">
      <c r="A116" s="49" t="s">
        <v>19</v>
      </c>
      <c r="B116" s="27">
        <v>910</v>
      </c>
      <c r="C116" s="28" t="s">
        <v>16</v>
      </c>
      <c r="D116" s="28" t="s">
        <v>20</v>
      </c>
      <c r="E116" s="29">
        <v>2900.3</v>
      </c>
      <c r="F116" s="30">
        <v>2867.7</v>
      </c>
      <c r="G116" s="29">
        <f t="shared" ref="G116:G118" si="6">F116-E116</f>
        <v>-32.600000000000364</v>
      </c>
      <c r="H116" s="30">
        <f t="shared" ref="H116:H117" si="7">F116/E116*100</f>
        <v>98.87597834706753</v>
      </c>
      <c r="I116" s="30">
        <f t="shared" ref="I116:I117" si="8">F116/$F$11*100</f>
        <v>0.14106902953741088</v>
      </c>
    </row>
    <row r="117" spans="1:9" ht="26.25" customHeight="1" x14ac:dyDescent="0.25">
      <c r="A117" s="49" t="s">
        <v>47</v>
      </c>
      <c r="B117" s="27">
        <v>910</v>
      </c>
      <c r="C117" s="28" t="s">
        <v>22</v>
      </c>
      <c r="D117" s="28"/>
      <c r="E117" s="29">
        <f>E118</f>
        <v>2.9</v>
      </c>
      <c r="F117" s="29">
        <v>0</v>
      </c>
      <c r="G117" s="29">
        <f t="shared" si="6"/>
        <v>-2.9</v>
      </c>
      <c r="H117" s="30">
        <f t="shared" si="7"/>
        <v>0</v>
      </c>
      <c r="I117" s="30">
        <f t="shared" si="8"/>
        <v>0</v>
      </c>
    </row>
    <row r="118" spans="1:9" ht="48" customHeight="1" x14ac:dyDescent="0.25">
      <c r="A118" s="49" t="s">
        <v>21</v>
      </c>
      <c r="B118" s="27">
        <v>910</v>
      </c>
      <c r="C118" s="28" t="s">
        <v>22</v>
      </c>
      <c r="D118" s="28" t="s">
        <v>23</v>
      </c>
      <c r="E118" s="29">
        <v>2.9</v>
      </c>
      <c r="F118" s="30">
        <v>0</v>
      </c>
      <c r="G118" s="29">
        <f t="shared" si="6"/>
        <v>-2.9</v>
      </c>
      <c r="H118" s="30">
        <f>F118/E118*100</f>
        <v>0</v>
      </c>
      <c r="I118" s="30">
        <f>F118/$F$11*100</f>
        <v>0</v>
      </c>
    </row>
  </sheetData>
  <mergeCells count="12">
    <mergeCell ref="I7:I9"/>
    <mergeCell ref="A11:D11"/>
    <mergeCell ref="E1:I1"/>
    <mergeCell ref="A2:H2"/>
    <mergeCell ref="A3:I3"/>
    <mergeCell ref="A4:I4"/>
    <mergeCell ref="A7:A9"/>
    <mergeCell ref="B7:D8"/>
    <mergeCell ref="E7:E9"/>
    <mergeCell ref="F7:F9"/>
    <mergeCell ref="G7:G9"/>
    <mergeCell ref="H7:H9"/>
  </mergeCells>
  <pageMargins left="0.7" right="0.7" top="0.75" bottom="0.75" header="0.3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2023-04-04T02:20:52Z</dcterms:modified>
</cp:coreProperties>
</file>