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18960" windowHeight="759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<sst xmlns="http://schemas.openxmlformats.org/spreadsheetml/2006/main" count="134" uniqueCount="126">
  <si>
    <t xml:space="preserve">I. Исполнение доходной части бюджета </t>
  </si>
  <si>
    <t>тыс.руб.</t>
  </si>
  <si>
    <t xml:space="preserve"> Наименование доходов</t>
  </si>
  <si>
    <t>%                              выпол.      плана</t>
  </si>
  <si>
    <t>1.</t>
  </si>
  <si>
    <t>НАЛОГОВЫЕ И НЕНАЛОГОВЫЕ ДОХОДЫ :</t>
  </si>
  <si>
    <t>1.1</t>
  </si>
  <si>
    <t>Налог на доходы физических лиц</t>
  </si>
  <si>
    <t>1.2</t>
  </si>
  <si>
    <t>Акцизы по подакцизным товарам</t>
  </si>
  <si>
    <t>1.3</t>
  </si>
  <si>
    <t>Налоги на совокупный доход</t>
  </si>
  <si>
    <t>.1.3.1</t>
  </si>
  <si>
    <t>Единый налог взим. с прим.упрощенной системы н/о</t>
  </si>
  <si>
    <t>.1.3.2</t>
  </si>
  <si>
    <t>Единый налог на вмененный доход</t>
  </si>
  <si>
    <t>.1.3.3</t>
  </si>
  <si>
    <t>Единый с/х налог</t>
  </si>
  <si>
    <t>1.4</t>
  </si>
  <si>
    <t>Налоги на имущество</t>
  </si>
  <si>
    <t>.1.4.1</t>
  </si>
  <si>
    <t>Налог на имущество физических лиц</t>
  </si>
  <si>
    <t>.1.4.2</t>
  </si>
  <si>
    <t>Налог на игорный бизнес</t>
  </si>
  <si>
    <t>.1.4.3</t>
  </si>
  <si>
    <t>Земельный налог ( с 1 января 2006 г)</t>
  </si>
  <si>
    <t>Поступило земельного налога</t>
  </si>
  <si>
    <t xml:space="preserve">Возврат земельного налога </t>
  </si>
  <si>
    <t>1.5</t>
  </si>
  <si>
    <t>Государственная пошлина</t>
  </si>
  <si>
    <t>1.6</t>
  </si>
  <si>
    <t>Задолженность и перерасчеты по отменен. налогам, сборам и иным обязат.платежам</t>
  </si>
  <si>
    <t>-</t>
  </si>
  <si>
    <t>.1.6.1</t>
  </si>
  <si>
    <t>Налог на прибыль организаций</t>
  </si>
  <si>
    <t>.1.6.2</t>
  </si>
  <si>
    <t>Налог с имущества в порядке наследования</t>
  </si>
  <si>
    <t>.1.6.3</t>
  </si>
  <si>
    <t>Земельный налог (до 1 января 2006 года)</t>
  </si>
  <si>
    <t>.1.6.4</t>
  </si>
  <si>
    <t>Налог с продаж</t>
  </si>
  <si>
    <t>.1.6.5</t>
  </si>
  <si>
    <t>Налог на рекламу</t>
  </si>
  <si>
    <t>.1.6.6</t>
  </si>
  <si>
    <t>Целевые сборы с граждан и предприятий, учрежд-й, орган-й на содерж. милиции, на благоустр. территор.</t>
  </si>
  <si>
    <t>.1.6.7</t>
  </si>
  <si>
    <t>Прочие местные налоги и сборы</t>
  </si>
  <si>
    <t>1.7</t>
  </si>
  <si>
    <t>Доходы от использования имущества, находяще-гося в  государ. и муницип. собственности</t>
  </si>
  <si>
    <t>.1.7.1</t>
  </si>
  <si>
    <t>Дивиденты по акциям</t>
  </si>
  <si>
    <t>.1.7.2</t>
  </si>
  <si>
    <t>Арендная плата за землю</t>
  </si>
  <si>
    <t>.1.7.3</t>
  </si>
  <si>
    <t>Доходы от сдачи в аренду муниципальн. имущества</t>
  </si>
  <si>
    <t>.1.7.4</t>
  </si>
  <si>
    <t>Доходы от перечисления части прибыли, остающ. после уплаты налогов и иных обязат. платежей МУП</t>
  </si>
  <si>
    <t>1.8</t>
  </si>
  <si>
    <t>Плата за негат. воздействие на окружающ.среду</t>
  </si>
  <si>
    <t>1.9</t>
  </si>
  <si>
    <t>1.10</t>
  </si>
  <si>
    <t>1.11</t>
  </si>
  <si>
    <t>Штрафы, санкции, возмещение ущерба</t>
  </si>
  <si>
    <t>.1.11.1</t>
  </si>
  <si>
    <t>Денежные взыскания (штрафы) за нарушения законодательства о налогах и сборах</t>
  </si>
  <si>
    <t>.1.11.2</t>
  </si>
  <si>
    <t>Денежные взыскания (штрафы) за нарушения законодательства о применении контрольно-кассовой техники  при осуществлении наличных денежных расчетов</t>
  </si>
  <si>
    <t>.1.11.3</t>
  </si>
  <si>
    <t>Прочие поступления от денеж. взысканий (штрафов)</t>
  </si>
  <si>
    <t>1.12</t>
  </si>
  <si>
    <t>Прочие неналоговые доходы</t>
  </si>
  <si>
    <t xml:space="preserve"> </t>
  </si>
  <si>
    <t>2.</t>
  </si>
  <si>
    <t xml:space="preserve">БЕЗВОЗМЕЗДНЫЕ ПОСТУПЛЕНИЯ: </t>
  </si>
  <si>
    <t>2.1</t>
  </si>
  <si>
    <t>Безвозмездные поступления от других бюджетов</t>
  </si>
  <si>
    <t>2.2</t>
  </si>
  <si>
    <t>Прочие безвозмездные поступления (спонсорские средства)</t>
  </si>
  <si>
    <t>2.3</t>
  </si>
  <si>
    <t>Возврат остатков субсидий, субвенций и иных межбюджетных трансфертов прошлых лет</t>
  </si>
  <si>
    <t>.4.1.</t>
  </si>
  <si>
    <t xml:space="preserve">      дотации</t>
  </si>
  <si>
    <t>.4.2.</t>
  </si>
  <si>
    <t xml:space="preserve">     субсидии</t>
  </si>
  <si>
    <t>.4.3.</t>
  </si>
  <si>
    <t xml:space="preserve">     субвенции </t>
  </si>
  <si>
    <t>.4.4.</t>
  </si>
  <si>
    <t>иные межбюджетные трансферты</t>
  </si>
  <si>
    <t>ВСЕГО ДОХОДОВ</t>
  </si>
  <si>
    <t xml:space="preserve">                                                                     ИНФОРМАЦИЯ</t>
  </si>
  <si>
    <t xml:space="preserve">II. Исполнение расходной части бюджета </t>
  </si>
  <si>
    <t xml:space="preserve"> Наименование расходов</t>
  </si>
  <si>
    <t>%                         выпол.      плана</t>
  </si>
  <si>
    <t xml:space="preserve">               РАСХОДЫ:</t>
  </si>
  <si>
    <t>Общегосударственные расходы</t>
  </si>
  <si>
    <t xml:space="preserve">Национальная безопасность и правоохранительная деятельность </t>
  </si>
  <si>
    <t>3.</t>
  </si>
  <si>
    <t>Национальная экономика</t>
  </si>
  <si>
    <t>4.</t>
  </si>
  <si>
    <t>Жилищно-коммунальное хозяйство</t>
  </si>
  <si>
    <t>5.</t>
  </si>
  <si>
    <t>Охрана окружающей среды</t>
  </si>
  <si>
    <t>6.</t>
  </si>
  <si>
    <t>Образование</t>
  </si>
  <si>
    <t>7.</t>
  </si>
  <si>
    <t>Культура, кинематография</t>
  </si>
  <si>
    <t>8.</t>
  </si>
  <si>
    <t>Социальная политика</t>
  </si>
  <si>
    <t>9.</t>
  </si>
  <si>
    <t>Физическая культура и спорт</t>
  </si>
  <si>
    <t>10.</t>
  </si>
  <si>
    <t>Средства массовой информации</t>
  </si>
  <si>
    <t>11.</t>
  </si>
  <si>
    <t>Обслуживание государственного и муниципального долга</t>
  </si>
  <si>
    <t xml:space="preserve">    ИТОГО РАСХОДОВ</t>
  </si>
  <si>
    <t xml:space="preserve">межбюджетных трансфертов,полученных из бюджета Республики Хакасия, суммы по </t>
  </si>
  <si>
    <t>безвозмездным поступлениям.</t>
  </si>
  <si>
    <t xml:space="preserve">Примечание: в представленной информации  учтены субвенций, субсидий и иных </t>
  </si>
  <si>
    <t>План                   2018 год</t>
  </si>
  <si>
    <t>№ п/п</t>
  </si>
  <si>
    <t>№п/п</t>
  </si>
  <si>
    <t>Доходы от  оказания платных услуг (работ) и компенсации затрат государства</t>
  </si>
  <si>
    <t>Доходы от продажи материальных и нематериальных активов</t>
  </si>
  <si>
    <t>Исполнено        за 2018 год</t>
  </si>
  <si>
    <r>
      <t xml:space="preserve">Информация об исполнении бюджета муниципального образования                                 город Саяногорск                                                                                                                                                за </t>
    </r>
    <r>
      <rPr>
        <b/>
        <u val="single"/>
        <sz val="12"/>
        <rFont val="Arial Cyr"/>
        <family val="0"/>
      </rPr>
      <t>период 01.01.2018г. - 29.12.2018г.</t>
    </r>
  </si>
  <si>
    <t xml:space="preserve">Основание: Решение Совета депутатов муниципального образования город Саяногорск № 37 от 21.12.2017г. "О бюджете муниципального образования город Саяногорск на 2018 год и на плановый период 2019 и 2020 годов " 
(в редакции Решения Совета депутатов муниципального образования город Саяногорск от 25.12.2018 №119)
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</si>
</sst>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0.0"/>
    <numFmt numFmtId="166" formatCode="_-* #,##0.0_р_._-;\-* #,##0.0_р_._-;_-* &quot;-&quot;_р_._-;_-@_-"/>
    <numFmt numFmtId="167" formatCode="#,##0.0"/>
    <numFmt numFmtId="168" formatCode="_-* #,##0.000_р_._-;\-* #,##0.000_р_._-;_-* &quot;-&quot;???_р_._-;_-@_-"/>
    <numFmt numFmtId="169" formatCode="_-* #,##0.00_р_._-;\-* #,##0.00_р_._-;_-* &quot;-&quot;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u val="single"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color indexed="30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59" applyFont="1" applyBorder="1" applyAlignment="1">
      <alignment/>
    </xf>
    <xf numFmtId="0" fontId="0" fillId="0" borderId="0" xfId="0" applyBorder="1" applyAlignment="1">
      <alignment horizontal="center" wrapText="1"/>
    </xf>
    <xf numFmtId="164" fontId="0" fillId="0" borderId="0" xfId="0" applyNumberFormat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165" fontId="4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wrapText="1"/>
    </xf>
    <xf numFmtId="165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165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164" fontId="0" fillId="0" borderId="11" xfId="59" applyBorder="1" applyAlignment="1">
      <alignment/>
    </xf>
    <xf numFmtId="165" fontId="4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167" fontId="4" fillId="0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168" fontId="7" fillId="0" borderId="0" xfId="0" applyNumberFormat="1" applyFont="1" applyFill="1" applyAlignment="1">
      <alignment/>
    </xf>
    <xf numFmtId="164" fontId="4" fillId="0" borderId="12" xfId="59" applyFont="1" applyBorder="1" applyAlignment="1">
      <alignment/>
    </xf>
    <xf numFmtId="164" fontId="0" fillId="0" borderId="12" xfId="59" applyFont="1" applyBorder="1" applyAlignment="1">
      <alignment/>
    </xf>
    <xf numFmtId="164" fontId="0" fillId="0" borderId="12" xfId="59" applyBorder="1" applyAlignment="1">
      <alignment/>
    </xf>
    <xf numFmtId="164" fontId="0" fillId="0" borderId="12" xfId="59" applyFont="1" applyBorder="1" applyAlignment="1">
      <alignment/>
    </xf>
    <xf numFmtId="164" fontId="4" fillId="0" borderId="13" xfId="59" applyFont="1" applyBorder="1" applyAlignment="1">
      <alignment/>
    </xf>
    <xf numFmtId="164" fontId="4" fillId="0" borderId="12" xfId="59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49" fontId="4" fillId="0" borderId="14" xfId="0" applyNumberFormat="1" applyFont="1" applyBorder="1" applyAlignment="1">
      <alignment vertical="top"/>
    </xf>
    <xf numFmtId="49" fontId="0" fillId="0" borderId="14" xfId="0" applyNumberFormat="1" applyBorder="1" applyAlignment="1">
      <alignment vertical="top"/>
    </xf>
    <xf numFmtId="49" fontId="4" fillId="0" borderId="15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167" fontId="5" fillId="0" borderId="17" xfId="0" applyNumberFormat="1" applyFont="1" applyFill="1" applyBorder="1" applyAlignment="1">
      <alignment horizontal="center" vertical="center"/>
    </xf>
    <xf numFmtId="164" fontId="0" fillId="0" borderId="0" xfId="59" applyFont="1" applyFill="1" applyBorder="1" applyAlignment="1">
      <alignment/>
    </xf>
    <xf numFmtId="0" fontId="4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164" fontId="4" fillId="0" borderId="10" xfId="59" applyFont="1" applyFill="1" applyBorder="1" applyAlignment="1">
      <alignment/>
    </xf>
    <xf numFmtId="167" fontId="0" fillId="0" borderId="1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6" fontId="4" fillId="0" borderId="10" xfId="59" applyNumberFormat="1" applyFont="1" applyFill="1" applyBorder="1" applyAlignment="1">
      <alignment/>
    </xf>
    <xf numFmtId="165" fontId="4" fillId="0" borderId="18" xfId="0" applyNumberFormat="1" applyFont="1" applyFill="1" applyBorder="1" applyAlignment="1">
      <alignment horizontal="right" indent="1"/>
    </xf>
    <xf numFmtId="166" fontId="4" fillId="0" borderId="19" xfId="59" applyNumberFormat="1" applyFont="1" applyFill="1" applyBorder="1" applyAlignment="1">
      <alignment/>
    </xf>
    <xf numFmtId="166" fontId="0" fillId="0" borderId="19" xfId="59" applyNumberFormat="1" applyFont="1" applyFill="1" applyBorder="1" applyAlignment="1">
      <alignment/>
    </xf>
    <xf numFmtId="166" fontId="0" fillId="0" borderId="10" xfId="59" applyNumberFormat="1" applyFont="1" applyFill="1" applyBorder="1" applyAlignment="1">
      <alignment/>
    </xf>
    <xf numFmtId="166" fontId="4" fillId="0" borderId="19" xfId="59" applyNumberFormat="1" applyFont="1" applyFill="1" applyBorder="1" applyAlignment="1">
      <alignment horizontal="right"/>
    </xf>
    <xf numFmtId="166" fontId="4" fillId="0" borderId="19" xfId="59" applyNumberFormat="1" applyFont="1" applyFill="1" applyBorder="1" applyAlignment="1">
      <alignment/>
    </xf>
    <xf numFmtId="164" fontId="0" fillId="0" borderId="19" xfId="59" applyFont="1" applyFill="1" applyBorder="1" applyAlignment="1">
      <alignment/>
    </xf>
    <xf numFmtId="166" fontId="4" fillId="0" borderId="17" xfId="59" applyNumberFormat="1" applyFont="1" applyFill="1" applyBorder="1" applyAlignment="1">
      <alignment/>
    </xf>
    <xf numFmtId="165" fontId="4" fillId="0" borderId="20" xfId="0" applyNumberFormat="1" applyFont="1" applyFill="1" applyBorder="1" applyAlignment="1">
      <alignment horizontal="right" indent="1"/>
    </xf>
    <xf numFmtId="165" fontId="4" fillId="0" borderId="0" xfId="0" applyNumberFormat="1" applyFont="1" applyFill="1" applyBorder="1" applyAlignment="1">
      <alignment/>
    </xf>
    <xf numFmtId="165" fontId="4" fillId="0" borderId="18" xfId="0" applyNumberFormat="1" applyFont="1" applyFill="1" applyBorder="1" applyAlignment="1">
      <alignment/>
    </xf>
    <xf numFmtId="167" fontId="4" fillId="0" borderId="18" xfId="0" applyNumberFormat="1" applyFont="1" applyFill="1" applyBorder="1" applyAlignment="1">
      <alignment horizontal="center" vertical="center"/>
    </xf>
    <xf numFmtId="167" fontId="0" fillId="0" borderId="18" xfId="0" applyNumberFormat="1" applyFont="1" applyFill="1" applyBorder="1" applyAlignment="1">
      <alignment vertical="center"/>
    </xf>
    <xf numFmtId="167" fontId="5" fillId="0" borderId="20" xfId="0" applyNumberFormat="1" applyFont="1" applyFill="1" applyBorder="1" applyAlignment="1">
      <alignment horizontal="center" vertical="center"/>
    </xf>
    <xf numFmtId="4" fontId="43" fillId="0" borderId="0" xfId="0" applyNumberFormat="1" applyFont="1" applyAlignment="1">
      <alignment/>
    </xf>
    <xf numFmtId="167" fontId="44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2" fillId="0" borderId="0" xfId="0" applyFont="1" applyAlignment="1">
      <alignment horizontal="center" wrapText="1"/>
    </xf>
    <xf numFmtId="0" fontId="0" fillId="34" borderId="0" xfId="0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3"/>
  <sheetViews>
    <sheetView tabSelected="1" zoomScalePageLayoutView="0" workbookViewId="0" topLeftCell="A1">
      <selection activeCell="B3" sqref="B3:E4"/>
    </sheetView>
  </sheetViews>
  <sheetFormatPr defaultColWidth="9.00390625" defaultRowHeight="12.75"/>
  <cols>
    <col min="1" max="1" width="6.375" style="0" customWidth="1"/>
    <col min="2" max="2" width="47.25390625" style="0" customWidth="1"/>
    <col min="3" max="3" width="14.25390625" style="58" customWidth="1"/>
    <col min="4" max="4" width="13.625" style="58" customWidth="1"/>
    <col min="5" max="5" width="10.25390625" style="58" customWidth="1"/>
    <col min="6" max="6" width="10.625" style="0" hidden="1" customWidth="1"/>
    <col min="7" max="7" width="7.25390625" style="0" hidden="1" customWidth="1"/>
    <col min="8" max="8" width="12.00390625" style="0" hidden="1" customWidth="1"/>
    <col min="9" max="9" width="14.25390625" style="0" hidden="1" customWidth="1"/>
    <col min="10" max="10" width="9.75390625" style="0" bestFit="1" customWidth="1"/>
    <col min="11" max="11" width="15.75390625" style="83" customWidth="1"/>
  </cols>
  <sheetData>
    <row r="2" spans="1:8" ht="12.75">
      <c r="A2" s="1"/>
      <c r="B2" s="1"/>
      <c r="C2" s="55"/>
      <c r="D2" s="55"/>
      <c r="E2" s="66"/>
      <c r="F2" s="3"/>
      <c r="G2" s="2"/>
      <c r="H2" s="2"/>
    </row>
    <row r="3" spans="1:8" ht="19.5" customHeight="1">
      <c r="A3" s="1"/>
      <c r="B3" s="86" t="s">
        <v>124</v>
      </c>
      <c r="C3" s="86"/>
      <c r="D3" s="86"/>
      <c r="E3" s="86"/>
      <c r="F3" s="3"/>
      <c r="G3" s="2"/>
      <c r="H3" s="2"/>
    </row>
    <row r="4" spans="1:8" ht="30" customHeight="1">
      <c r="A4" s="1"/>
      <c r="B4" s="86"/>
      <c r="C4" s="86"/>
      <c r="D4" s="86"/>
      <c r="E4" s="86"/>
      <c r="F4" s="3"/>
      <c r="G4" s="2"/>
      <c r="H4" s="2"/>
    </row>
    <row r="5" spans="1:8" ht="12.75">
      <c r="A5" s="1"/>
      <c r="B5" s="1"/>
      <c r="C5" s="55"/>
      <c r="D5" s="55"/>
      <c r="E5" s="66"/>
      <c r="F5" s="3"/>
      <c r="G5" s="2"/>
      <c r="H5" s="2"/>
    </row>
    <row r="6" spans="1:8" ht="34.5" customHeight="1">
      <c r="A6" s="1"/>
      <c r="B6" s="87" t="s">
        <v>125</v>
      </c>
      <c r="C6" s="88"/>
      <c r="D6" s="88"/>
      <c r="E6" s="88"/>
      <c r="F6" s="3"/>
      <c r="G6" s="2"/>
      <c r="H6" s="2"/>
    </row>
    <row r="7" spans="1:8" ht="44.25" customHeight="1">
      <c r="A7" s="1"/>
      <c r="B7" s="88"/>
      <c r="C7" s="88"/>
      <c r="D7" s="88"/>
      <c r="E7" s="88"/>
      <c r="F7" s="3"/>
      <c r="G7" s="2"/>
      <c r="H7" s="2"/>
    </row>
    <row r="8" spans="1:8" ht="24" customHeight="1">
      <c r="A8" s="1"/>
      <c r="B8" s="4"/>
      <c r="C8" s="62"/>
      <c r="D8" s="62"/>
      <c r="E8" s="62"/>
      <c r="F8" s="3"/>
      <c r="G8" s="2"/>
      <c r="H8" s="2"/>
    </row>
    <row r="9" spans="1:8" ht="15" customHeight="1">
      <c r="A9" s="89" t="s">
        <v>0</v>
      </c>
      <c r="B9" s="89"/>
      <c r="C9" s="89"/>
      <c r="D9" s="89"/>
      <c r="E9" s="89"/>
      <c r="F9" s="5"/>
      <c r="H9" s="6"/>
    </row>
    <row r="10" spans="1:8" ht="15" customHeight="1">
      <c r="A10" s="7"/>
      <c r="B10" s="7"/>
      <c r="C10" s="56"/>
      <c r="D10" s="56"/>
      <c r="E10" s="56"/>
      <c r="F10" s="5"/>
      <c r="H10" s="6"/>
    </row>
    <row r="11" spans="1:8" ht="15" customHeight="1" thickBot="1">
      <c r="A11" s="1"/>
      <c r="B11" s="1"/>
      <c r="C11" s="57"/>
      <c r="E11" s="67" t="s">
        <v>1</v>
      </c>
      <c r="F11" s="5"/>
      <c r="H11" s="6"/>
    </row>
    <row r="12" spans="1:12" ht="15" customHeight="1">
      <c r="A12" s="90" t="s">
        <v>120</v>
      </c>
      <c r="B12" s="93" t="s">
        <v>2</v>
      </c>
      <c r="C12" s="96" t="s">
        <v>118</v>
      </c>
      <c r="D12" s="99" t="s">
        <v>123</v>
      </c>
      <c r="E12" s="100" t="s">
        <v>3</v>
      </c>
      <c r="F12" s="5"/>
      <c r="H12" s="6"/>
      <c r="L12" s="8"/>
    </row>
    <row r="13" spans="1:8" ht="15" customHeight="1">
      <c r="A13" s="91"/>
      <c r="B13" s="94"/>
      <c r="C13" s="97"/>
      <c r="D13" s="97"/>
      <c r="E13" s="101"/>
      <c r="F13" s="5"/>
      <c r="H13" s="6"/>
    </row>
    <row r="14" spans="1:8" ht="15" customHeight="1">
      <c r="A14" s="92"/>
      <c r="B14" s="95"/>
      <c r="C14" s="98"/>
      <c r="D14" s="98"/>
      <c r="E14" s="102"/>
      <c r="F14" s="5"/>
      <c r="H14" s="6"/>
    </row>
    <row r="15" spans="1:7" ht="19.5" customHeight="1">
      <c r="A15" s="41" t="s">
        <v>4</v>
      </c>
      <c r="B15" s="10" t="s">
        <v>5</v>
      </c>
      <c r="C15" s="68">
        <f>C16+C17+C18+C22+C28+C29+C37+C42+C43+C44+C45+C49</f>
        <v>708142.5</v>
      </c>
      <c r="D15" s="68">
        <f>D16+D17+D18+D22+D28+D29+D37+D42+D43+D44+D45+D49</f>
        <v>713990.9999999999</v>
      </c>
      <c r="E15" s="69">
        <f>D15/C15*100</f>
        <v>100.82589309355107</v>
      </c>
      <c r="F15" s="35" t="e">
        <f>#REF!+F16+F18+F22+F28+F29+F37+F42+F43+F44+F45+F49</f>
        <v>#REF!</v>
      </c>
      <c r="G15" s="11" t="e">
        <f aca="true" t="shared" si="0" ref="G15:G21">D15/F15*100</f>
        <v>#REF!</v>
      </c>
    </row>
    <row r="16" spans="1:7" ht="12.75">
      <c r="A16" s="42" t="s">
        <v>6</v>
      </c>
      <c r="B16" s="9" t="s">
        <v>7</v>
      </c>
      <c r="C16" s="70">
        <v>499401</v>
      </c>
      <c r="D16" s="68">
        <v>505784.2</v>
      </c>
      <c r="E16" s="69">
        <f aca="true" t="shared" si="1" ref="E16:E60">D16/C16*100</f>
        <v>101.2781712491565</v>
      </c>
      <c r="F16" s="35">
        <v>81829</v>
      </c>
      <c r="G16" s="11">
        <f t="shared" si="0"/>
        <v>618.0989624705178</v>
      </c>
    </row>
    <row r="17" spans="1:7" ht="12.75">
      <c r="A17" s="42" t="s">
        <v>8</v>
      </c>
      <c r="B17" s="9" t="s">
        <v>9</v>
      </c>
      <c r="C17" s="70">
        <v>3349</v>
      </c>
      <c r="D17" s="68">
        <v>3390.6</v>
      </c>
      <c r="E17" s="69">
        <f t="shared" si="1"/>
        <v>101.24216183935503</v>
      </c>
      <c r="F17" s="35"/>
      <c r="G17" s="11"/>
    </row>
    <row r="18" spans="1:7" ht="12" customHeight="1">
      <c r="A18" s="42" t="s">
        <v>10</v>
      </c>
      <c r="B18" s="9" t="s">
        <v>11</v>
      </c>
      <c r="C18" s="70">
        <v>28272.1</v>
      </c>
      <c r="D18" s="68">
        <v>27501.8</v>
      </c>
      <c r="E18" s="69">
        <f t="shared" si="1"/>
        <v>97.2754057887458</v>
      </c>
      <c r="F18" s="35">
        <f>SUM(F19:F21)</f>
        <v>18950</v>
      </c>
      <c r="G18" s="11">
        <f t="shared" si="0"/>
        <v>145.12823218997363</v>
      </c>
    </row>
    <row r="19" spans="1:7" ht="12.75" customHeight="1" hidden="1">
      <c r="A19" s="43" t="s">
        <v>12</v>
      </c>
      <c r="B19" s="12" t="s">
        <v>13</v>
      </c>
      <c r="C19" s="71"/>
      <c r="D19" s="72"/>
      <c r="E19" s="69" t="e">
        <f t="shared" si="1"/>
        <v>#DIV/0!</v>
      </c>
      <c r="F19" s="36">
        <v>6543</v>
      </c>
      <c r="G19" s="13">
        <f t="shared" si="0"/>
        <v>0</v>
      </c>
    </row>
    <row r="20" spans="1:7" ht="12.75" customHeight="1" hidden="1">
      <c r="A20" s="43" t="s">
        <v>14</v>
      </c>
      <c r="B20" s="12" t="s">
        <v>15</v>
      </c>
      <c r="C20" s="71"/>
      <c r="D20" s="72"/>
      <c r="E20" s="69" t="e">
        <f t="shared" si="1"/>
        <v>#DIV/0!</v>
      </c>
      <c r="F20" s="36">
        <v>12552</v>
      </c>
      <c r="G20" s="13">
        <f t="shared" si="0"/>
        <v>0</v>
      </c>
    </row>
    <row r="21" spans="1:7" ht="12.75" customHeight="1" hidden="1">
      <c r="A21" s="43" t="s">
        <v>16</v>
      </c>
      <c r="B21" s="12" t="s">
        <v>17</v>
      </c>
      <c r="C21" s="71"/>
      <c r="D21" s="72"/>
      <c r="E21" s="69" t="e">
        <f t="shared" si="1"/>
        <v>#DIV/0!</v>
      </c>
      <c r="F21" s="36">
        <v>-145</v>
      </c>
      <c r="G21" s="13">
        <f t="shared" si="0"/>
        <v>0</v>
      </c>
    </row>
    <row r="22" spans="1:7" ht="12.75">
      <c r="A22" s="42" t="s">
        <v>18</v>
      </c>
      <c r="B22" s="9" t="s">
        <v>19</v>
      </c>
      <c r="C22" s="70">
        <v>102400</v>
      </c>
      <c r="D22" s="68">
        <v>103269.2</v>
      </c>
      <c r="E22" s="69">
        <f t="shared" si="1"/>
        <v>100.848828125</v>
      </c>
      <c r="F22" s="35">
        <f>SUM(F23:F25)</f>
        <v>-2093</v>
      </c>
      <c r="G22" s="13"/>
    </row>
    <row r="23" spans="1:7" ht="12.75" customHeight="1" hidden="1">
      <c r="A23" s="44" t="s">
        <v>20</v>
      </c>
      <c r="B23" s="14" t="s">
        <v>21</v>
      </c>
      <c r="C23" s="71"/>
      <c r="D23" s="72"/>
      <c r="E23" s="69" t="e">
        <f t="shared" si="1"/>
        <v>#DIV/0!</v>
      </c>
      <c r="F23" s="37">
        <v>816</v>
      </c>
      <c r="G23" s="13">
        <f>D23/F23*100</f>
        <v>0</v>
      </c>
    </row>
    <row r="24" spans="1:7" ht="12.75" customHeight="1" hidden="1">
      <c r="A24" s="44" t="s">
        <v>22</v>
      </c>
      <c r="B24" s="14" t="s">
        <v>23</v>
      </c>
      <c r="C24" s="71"/>
      <c r="D24" s="71"/>
      <c r="E24" s="69" t="e">
        <f t="shared" si="1"/>
        <v>#DIV/0!</v>
      </c>
      <c r="F24" s="37">
        <v>2737</v>
      </c>
      <c r="G24" s="13">
        <f>D24/F24*100</f>
        <v>0</v>
      </c>
    </row>
    <row r="25" spans="1:7" ht="12" customHeight="1" hidden="1">
      <c r="A25" s="44" t="s">
        <v>24</v>
      </c>
      <c r="B25" s="14" t="s">
        <v>25</v>
      </c>
      <c r="C25" s="71"/>
      <c r="D25" s="71"/>
      <c r="E25" s="69" t="e">
        <f t="shared" si="1"/>
        <v>#DIV/0!</v>
      </c>
      <c r="F25" s="38">
        <f>F26+F27</f>
        <v>-5646</v>
      </c>
      <c r="G25" s="13"/>
    </row>
    <row r="26" spans="1:7" ht="0" customHeight="1" hidden="1">
      <c r="A26" s="44"/>
      <c r="B26" s="14" t="s">
        <v>26</v>
      </c>
      <c r="C26" s="71"/>
      <c r="D26" s="72"/>
      <c r="E26" s="69" t="e">
        <f t="shared" si="1"/>
        <v>#DIV/0!</v>
      </c>
      <c r="F26" s="38">
        <v>25975</v>
      </c>
      <c r="G26" s="13">
        <f>D26/F26*100</f>
        <v>0</v>
      </c>
    </row>
    <row r="27" spans="1:7" ht="12.75" customHeight="1" hidden="1">
      <c r="A27" s="44"/>
      <c r="B27" s="14" t="s">
        <v>27</v>
      </c>
      <c r="C27" s="71"/>
      <c r="D27" s="72"/>
      <c r="E27" s="69" t="e">
        <f t="shared" si="1"/>
        <v>#DIV/0!</v>
      </c>
      <c r="F27" s="38">
        <v>-31621</v>
      </c>
      <c r="G27" s="13">
        <f>D27/F27*100</f>
        <v>0</v>
      </c>
    </row>
    <row r="28" spans="1:7" ht="12.75">
      <c r="A28" s="42" t="s">
        <v>28</v>
      </c>
      <c r="B28" s="9" t="s">
        <v>29</v>
      </c>
      <c r="C28" s="70">
        <v>11994</v>
      </c>
      <c r="D28" s="68">
        <v>12045.1</v>
      </c>
      <c r="E28" s="69">
        <f t="shared" si="1"/>
        <v>100.4260463565116</v>
      </c>
      <c r="F28" s="35">
        <v>2976</v>
      </c>
      <c r="G28" s="11">
        <f>D28/F28*100</f>
        <v>404.7412634408603</v>
      </c>
    </row>
    <row r="29" spans="1:7" ht="26.25" customHeight="1">
      <c r="A29" s="45" t="s">
        <v>30</v>
      </c>
      <c r="B29" s="15" t="s">
        <v>31</v>
      </c>
      <c r="C29" s="73">
        <v>1</v>
      </c>
      <c r="D29" s="73">
        <v>1</v>
      </c>
      <c r="E29" s="69">
        <f t="shared" si="1"/>
        <v>100</v>
      </c>
      <c r="F29" s="39">
        <f>SUM(F30:F36)</f>
        <v>68</v>
      </c>
      <c r="G29" s="11">
        <f>D29/F29*100</f>
        <v>1.4705882352941175</v>
      </c>
    </row>
    <row r="30" spans="1:7" ht="12.75" customHeight="1" hidden="1">
      <c r="A30" s="44" t="s">
        <v>33</v>
      </c>
      <c r="B30" s="14" t="s">
        <v>34</v>
      </c>
      <c r="C30" s="71"/>
      <c r="D30" s="72"/>
      <c r="E30" s="69" t="e">
        <f t="shared" si="1"/>
        <v>#DIV/0!</v>
      </c>
      <c r="F30" s="37"/>
      <c r="G30" s="11"/>
    </row>
    <row r="31" spans="1:7" ht="12.75" customHeight="1" hidden="1">
      <c r="A31" s="43" t="s">
        <v>35</v>
      </c>
      <c r="B31" s="14" t="s">
        <v>36</v>
      </c>
      <c r="C31" s="71"/>
      <c r="D31" s="72"/>
      <c r="E31" s="69" t="e">
        <f t="shared" si="1"/>
        <v>#DIV/0!</v>
      </c>
      <c r="F31" s="37"/>
      <c r="G31" s="11"/>
    </row>
    <row r="32" spans="1:7" ht="12.75" customHeight="1" hidden="1">
      <c r="A32" s="43" t="s">
        <v>37</v>
      </c>
      <c r="B32" s="14" t="s">
        <v>38</v>
      </c>
      <c r="C32" s="71"/>
      <c r="D32" s="72"/>
      <c r="E32" s="69" t="e">
        <f t="shared" si="1"/>
        <v>#DIV/0!</v>
      </c>
      <c r="F32" s="37">
        <v>63</v>
      </c>
      <c r="G32" s="16">
        <f>D32/F32*100</f>
        <v>0</v>
      </c>
    </row>
    <row r="33" spans="1:7" ht="12" customHeight="1" hidden="1">
      <c r="A33" s="43" t="s">
        <v>39</v>
      </c>
      <c r="B33" s="12" t="s">
        <v>40</v>
      </c>
      <c r="C33" s="71"/>
      <c r="D33" s="72"/>
      <c r="E33" s="69" t="e">
        <f t="shared" si="1"/>
        <v>#DIV/0!</v>
      </c>
      <c r="F33" s="36">
        <v>4</v>
      </c>
      <c r="G33" s="16">
        <f>D33/F33*100</f>
        <v>0</v>
      </c>
    </row>
    <row r="34" spans="1:7" ht="12.75" customHeight="1" hidden="1">
      <c r="A34" s="44" t="s">
        <v>41</v>
      </c>
      <c r="B34" s="14" t="s">
        <v>42</v>
      </c>
      <c r="C34" s="71"/>
      <c r="D34" s="72"/>
      <c r="E34" s="69" t="e">
        <f t="shared" si="1"/>
        <v>#DIV/0!</v>
      </c>
      <c r="F34" s="37"/>
      <c r="G34" s="16"/>
    </row>
    <row r="35" spans="1:7" ht="22.5" customHeight="1" hidden="1">
      <c r="A35" s="46" t="s">
        <v>43</v>
      </c>
      <c r="B35" s="17" t="s">
        <v>44</v>
      </c>
      <c r="C35" s="71"/>
      <c r="D35" s="72"/>
      <c r="E35" s="69" t="e">
        <f t="shared" si="1"/>
        <v>#DIV/0!</v>
      </c>
      <c r="F35" s="37"/>
      <c r="G35" s="16"/>
    </row>
    <row r="36" spans="1:7" ht="12" customHeight="1" hidden="1">
      <c r="A36" s="44" t="s">
        <v>45</v>
      </c>
      <c r="B36" s="14" t="s">
        <v>46</v>
      </c>
      <c r="C36" s="71"/>
      <c r="D36" s="72"/>
      <c r="E36" s="69" t="e">
        <f t="shared" si="1"/>
        <v>#DIV/0!</v>
      </c>
      <c r="F36" s="37">
        <v>1</v>
      </c>
      <c r="G36" s="16">
        <f>D36/F36*100</f>
        <v>0</v>
      </c>
    </row>
    <row r="37" spans="1:7" ht="26.25" customHeight="1">
      <c r="A37" s="42" t="s">
        <v>47</v>
      </c>
      <c r="B37" s="15" t="s">
        <v>48</v>
      </c>
      <c r="C37" s="70">
        <v>35632.4</v>
      </c>
      <c r="D37" s="68">
        <v>34939</v>
      </c>
      <c r="E37" s="69">
        <f t="shared" si="1"/>
        <v>98.05401825305059</v>
      </c>
      <c r="F37" s="35">
        <f>SUM(F39:F41)</f>
        <v>20866</v>
      </c>
      <c r="G37" s="11">
        <f>D37/F37*100</f>
        <v>167.4446467938273</v>
      </c>
    </row>
    <row r="38" spans="1:7" ht="15.75" customHeight="1" hidden="1">
      <c r="A38" s="44" t="s">
        <v>49</v>
      </c>
      <c r="B38" s="18" t="s">
        <v>50</v>
      </c>
      <c r="C38" s="71"/>
      <c r="D38" s="72"/>
      <c r="E38" s="69" t="e">
        <f t="shared" si="1"/>
        <v>#DIV/0!</v>
      </c>
      <c r="F38" s="35"/>
      <c r="G38" s="11"/>
    </row>
    <row r="39" spans="1:7" ht="12" customHeight="1" hidden="1">
      <c r="A39" s="44" t="s">
        <v>51</v>
      </c>
      <c r="B39" s="14" t="s">
        <v>52</v>
      </c>
      <c r="C39" s="71"/>
      <c r="D39" s="72"/>
      <c r="E39" s="69" t="e">
        <f t="shared" si="1"/>
        <v>#DIV/0!</v>
      </c>
      <c r="F39" s="37">
        <v>13347</v>
      </c>
      <c r="G39" s="13">
        <f aca="true" t="shared" si="2" ref="G39:G51">D39/F39*100</f>
        <v>0</v>
      </c>
    </row>
    <row r="40" spans="1:7" ht="12" customHeight="1" hidden="1">
      <c r="A40" s="44" t="s">
        <v>53</v>
      </c>
      <c r="B40" s="14" t="s">
        <v>54</v>
      </c>
      <c r="C40" s="71"/>
      <c r="D40" s="72"/>
      <c r="E40" s="69" t="e">
        <f t="shared" si="1"/>
        <v>#DIV/0!</v>
      </c>
      <c r="F40" s="37">
        <v>7325</v>
      </c>
      <c r="G40" s="13">
        <f t="shared" si="2"/>
        <v>0</v>
      </c>
    </row>
    <row r="41" spans="1:7" ht="24" customHeight="1" hidden="1">
      <c r="A41" s="46" t="s">
        <v>55</v>
      </c>
      <c r="B41" s="17" t="s">
        <v>56</v>
      </c>
      <c r="C41" s="71"/>
      <c r="D41" s="72"/>
      <c r="E41" s="69" t="e">
        <f t="shared" si="1"/>
        <v>#DIV/0!</v>
      </c>
      <c r="F41" s="37">
        <v>194</v>
      </c>
      <c r="G41" s="13">
        <f t="shared" si="2"/>
        <v>0</v>
      </c>
    </row>
    <row r="42" spans="1:7" ht="12.75">
      <c r="A42" s="42" t="s">
        <v>57</v>
      </c>
      <c r="B42" s="9" t="s">
        <v>58</v>
      </c>
      <c r="C42" s="70">
        <v>6000</v>
      </c>
      <c r="D42" s="68">
        <v>5897.3</v>
      </c>
      <c r="E42" s="69">
        <f t="shared" si="1"/>
        <v>98.28833333333333</v>
      </c>
      <c r="F42" s="35">
        <v>1496</v>
      </c>
      <c r="G42" s="11">
        <f t="shared" si="2"/>
        <v>394.2045454545455</v>
      </c>
    </row>
    <row r="43" spans="1:7" ht="28.5" customHeight="1">
      <c r="A43" s="42" t="s">
        <v>59</v>
      </c>
      <c r="B43" s="15" t="s">
        <v>121</v>
      </c>
      <c r="C43" s="74">
        <v>1797.3</v>
      </c>
      <c r="D43" s="68">
        <v>1581.1</v>
      </c>
      <c r="E43" s="69">
        <f t="shared" si="1"/>
        <v>87.97084515662382</v>
      </c>
      <c r="F43" s="35">
        <v>956</v>
      </c>
      <c r="G43" s="11">
        <f t="shared" si="2"/>
        <v>165.38702928870293</v>
      </c>
    </row>
    <row r="44" spans="1:7" ht="27" customHeight="1">
      <c r="A44" s="42" t="s">
        <v>60</v>
      </c>
      <c r="B44" s="15" t="s">
        <v>122</v>
      </c>
      <c r="C44" s="70">
        <v>13345.7</v>
      </c>
      <c r="D44" s="68">
        <v>13452.7</v>
      </c>
      <c r="E44" s="69">
        <f t="shared" si="1"/>
        <v>100.80175637096593</v>
      </c>
      <c r="F44" s="35">
        <v>6710</v>
      </c>
      <c r="G44" s="11">
        <f t="shared" si="2"/>
        <v>200.48733233979138</v>
      </c>
    </row>
    <row r="45" spans="1:7" ht="12.75">
      <c r="A45" s="42" t="s">
        <v>61</v>
      </c>
      <c r="B45" s="15" t="s">
        <v>62</v>
      </c>
      <c r="C45" s="68">
        <v>5950</v>
      </c>
      <c r="D45" s="68">
        <v>6124.5</v>
      </c>
      <c r="E45" s="69">
        <f t="shared" si="1"/>
        <v>102.9327731092437</v>
      </c>
      <c r="F45" s="35">
        <v>4031</v>
      </c>
      <c r="G45" s="11">
        <f t="shared" si="2"/>
        <v>151.935003721161</v>
      </c>
    </row>
    <row r="46" spans="1:7" ht="2.25" customHeight="1" hidden="1">
      <c r="A46" s="46" t="s">
        <v>63</v>
      </c>
      <c r="B46" s="17" t="s">
        <v>64</v>
      </c>
      <c r="C46" s="71"/>
      <c r="D46" s="72"/>
      <c r="E46" s="69" t="e">
        <f t="shared" si="1"/>
        <v>#DIV/0!</v>
      </c>
      <c r="F46" s="37">
        <v>13</v>
      </c>
      <c r="G46" s="16">
        <f t="shared" si="2"/>
        <v>0</v>
      </c>
    </row>
    <row r="47" spans="1:7" ht="51.75" customHeight="1" hidden="1">
      <c r="A47" s="46" t="s">
        <v>65</v>
      </c>
      <c r="B47" s="17" t="s">
        <v>66</v>
      </c>
      <c r="C47" s="71"/>
      <c r="D47" s="72"/>
      <c r="E47" s="69" t="e">
        <f t="shared" si="1"/>
        <v>#DIV/0!</v>
      </c>
      <c r="F47" s="37">
        <v>18</v>
      </c>
      <c r="G47" s="13">
        <f t="shared" si="2"/>
        <v>0</v>
      </c>
    </row>
    <row r="48" spans="1:7" ht="12.75" customHeight="1" hidden="1">
      <c r="A48" s="44" t="s">
        <v>67</v>
      </c>
      <c r="B48" s="14" t="s">
        <v>68</v>
      </c>
      <c r="C48" s="71"/>
      <c r="D48" s="72"/>
      <c r="E48" s="69" t="e">
        <f t="shared" si="1"/>
        <v>#DIV/0!</v>
      </c>
      <c r="F48" s="37">
        <v>480</v>
      </c>
      <c r="G48" s="13">
        <f t="shared" si="2"/>
        <v>0</v>
      </c>
    </row>
    <row r="49" spans="1:7" ht="12.75">
      <c r="A49" s="42" t="s">
        <v>69</v>
      </c>
      <c r="B49" s="9" t="s">
        <v>70</v>
      </c>
      <c r="C49" s="73">
        <v>0</v>
      </c>
      <c r="D49" s="68">
        <v>4.5</v>
      </c>
      <c r="E49" s="69" t="s">
        <v>32</v>
      </c>
      <c r="F49" s="35">
        <v>262</v>
      </c>
      <c r="G49" s="19">
        <f t="shared" si="2"/>
        <v>1.717557251908397</v>
      </c>
    </row>
    <row r="50" spans="1:7" ht="0.75" customHeight="1" hidden="1">
      <c r="A50" s="44"/>
      <c r="B50" s="14"/>
      <c r="C50" s="75"/>
      <c r="D50" s="72"/>
      <c r="E50" s="69" t="e">
        <f t="shared" si="1"/>
        <v>#DIV/0!</v>
      </c>
      <c r="F50" s="37"/>
      <c r="G50" s="13" t="e">
        <f t="shared" si="2"/>
        <v>#DIV/0!</v>
      </c>
    </row>
    <row r="51" spans="1:12" ht="12.75" customHeight="1" hidden="1">
      <c r="A51" s="42"/>
      <c r="B51" s="20"/>
      <c r="C51" s="68"/>
      <c r="D51" s="68"/>
      <c r="E51" s="69" t="e">
        <f t="shared" si="1"/>
        <v>#DIV/0!</v>
      </c>
      <c r="F51" s="35" t="e">
        <f>SUM(F15,#REF!,#REF!)</f>
        <v>#REF!</v>
      </c>
      <c r="G51" s="11" t="e">
        <f t="shared" si="2"/>
        <v>#REF!</v>
      </c>
      <c r="L51" t="s">
        <v>71</v>
      </c>
    </row>
    <row r="52" spans="1:7" ht="20.25" customHeight="1">
      <c r="A52" s="47" t="s">
        <v>72</v>
      </c>
      <c r="B52" s="9" t="s">
        <v>73</v>
      </c>
      <c r="C52" s="68">
        <f>C53+C54+C55</f>
        <v>1008395.1</v>
      </c>
      <c r="D52" s="68">
        <f>D53+D54+D55</f>
        <v>946736.9</v>
      </c>
      <c r="E52" s="69">
        <f t="shared" si="1"/>
        <v>93.88551174038827</v>
      </c>
      <c r="F52" s="21"/>
      <c r="G52" s="13"/>
    </row>
    <row r="53" spans="1:7" ht="12.75">
      <c r="A53" s="47" t="s">
        <v>74</v>
      </c>
      <c r="B53" s="9" t="s">
        <v>75</v>
      </c>
      <c r="C53" s="68">
        <v>1008395.1</v>
      </c>
      <c r="D53" s="68">
        <f>946736.9+28255.6</f>
        <v>974992.5</v>
      </c>
      <c r="E53" s="69">
        <f t="shared" si="1"/>
        <v>96.68754836273996</v>
      </c>
      <c r="F53" s="21"/>
      <c r="G53" s="13"/>
    </row>
    <row r="54" spans="1:7" ht="25.5">
      <c r="A54" s="45" t="s">
        <v>76</v>
      </c>
      <c r="B54" s="15" t="s">
        <v>77</v>
      </c>
      <c r="C54" s="70">
        <v>0</v>
      </c>
      <c r="D54" s="73">
        <v>0</v>
      </c>
      <c r="E54" s="69" t="s">
        <v>32</v>
      </c>
      <c r="F54" s="21"/>
      <c r="G54" s="13"/>
    </row>
    <row r="55" spans="1:7" ht="25.5">
      <c r="A55" s="45" t="s">
        <v>78</v>
      </c>
      <c r="B55" s="15" t="s">
        <v>79</v>
      </c>
      <c r="C55" s="74"/>
      <c r="D55" s="74">
        <v>-28255.6</v>
      </c>
      <c r="E55" s="69" t="s">
        <v>32</v>
      </c>
      <c r="F55" s="35">
        <f>SUM(F56:F59)</f>
        <v>335675</v>
      </c>
      <c r="G55" s="22">
        <f>D55/F55*100</f>
        <v>-8.417546734192298</v>
      </c>
    </row>
    <row r="56" spans="1:7" ht="12.75" customHeight="1" hidden="1">
      <c r="A56" s="48" t="s">
        <v>80</v>
      </c>
      <c r="B56" s="23" t="s">
        <v>81</v>
      </c>
      <c r="C56" s="70"/>
      <c r="D56" s="68"/>
      <c r="E56" s="69" t="e">
        <f t="shared" si="1"/>
        <v>#DIV/0!</v>
      </c>
      <c r="F56" s="38">
        <v>13000</v>
      </c>
      <c r="G56" s="22"/>
    </row>
    <row r="57" spans="1:7" ht="12" customHeight="1" hidden="1">
      <c r="A57" s="48" t="s">
        <v>82</v>
      </c>
      <c r="B57" s="14" t="s">
        <v>83</v>
      </c>
      <c r="C57" s="71">
        <v>15705.499999999996</v>
      </c>
      <c r="D57" s="72">
        <v>13668.099999999999</v>
      </c>
      <c r="E57" s="69">
        <f t="shared" si="1"/>
        <v>87.02747445162524</v>
      </c>
      <c r="F57" s="36">
        <v>219195</v>
      </c>
      <c r="G57" s="24">
        <f>D57/F57*100</f>
        <v>6.2355893154497135</v>
      </c>
    </row>
    <row r="58" spans="1:7" ht="12" customHeight="1" hidden="1">
      <c r="A58" s="48" t="s">
        <v>84</v>
      </c>
      <c r="B58" s="14" t="s">
        <v>85</v>
      </c>
      <c r="C58" s="71">
        <v>75573.70000000001</v>
      </c>
      <c r="D58" s="72">
        <v>63326.2</v>
      </c>
      <c r="E58" s="69">
        <f t="shared" si="1"/>
        <v>83.7939653609655</v>
      </c>
      <c r="F58" s="36">
        <v>103154</v>
      </c>
      <c r="G58" s="24">
        <f>D58/F58*100</f>
        <v>61.389960641371154</v>
      </c>
    </row>
    <row r="59" spans="1:7" ht="12" customHeight="1" hidden="1">
      <c r="A59" s="48" t="s">
        <v>86</v>
      </c>
      <c r="B59" s="14" t="s">
        <v>87</v>
      </c>
      <c r="C59" s="72">
        <v>1867</v>
      </c>
      <c r="D59" s="72">
        <v>2398</v>
      </c>
      <c r="E59" s="69">
        <f t="shared" si="1"/>
        <v>128.44134975897163</v>
      </c>
      <c r="F59" s="36">
        <v>326</v>
      </c>
      <c r="G59" s="24">
        <f>D59/F59*100</f>
        <v>735.5828220858896</v>
      </c>
    </row>
    <row r="60" spans="1:7" ht="19.5" customHeight="1" thickBot="1">
      <c r="A60" s="49"/>
      <c r="B60" s="50" t="s">
        <v>88</v>
      </c>
      <c r="C60" s="76">
        <f>C52+C15</f>
        <v>1716537.6</v>
      </c>
      <c r="D60" s="76">
        <f>D52+D15</f>
        <v>1660727.9</v>
      </c>
      <c r="E60" s="77">
        <f t="shared" si="1"/>
        <v>96.74870506768974</v>
      </c>
      <c r="F60" s="40" t="e">
        <f>F51+F55</f>
        <v>#REF!</v>
      </c>
      <c r="G60" s="22" t="e">
        <f>D60/F60*100</f>
        <v>#REF!</v>
      </c>
    </row>
    <row r="61" spans="1:9" ht="15" customHeight="1">
      <c r="A61" s="25"/>
      <c r="B61" s="25"/>
      <c r="C61" s="59"/>
      <c r="D61" s="60"/>
      <c r="E61" s="78"/>
      <c r="F61" s="5"/>
      <c r="H61" s="6"/>
      <c r="I61" t="s">
        <v>71</v>
      </c>
    </row>
    <row r="62" spans="1:8" ht="15" customHeight="1">
      <c r="A62" s="25"/>
      <c r="B62" s="25"/>
      <c r="C62" s="61"/>
      <c r="D62" s="61"/>
      <c r="E62" s="78"/>
      <c r="F62" s="5"/>
      <c r="H62" s="6"/>
    </row>
    <row r="63" spans="1:8" ht="15" customHeight="1">
      <c r="A63" s="25"/>
      <c r="B63" s="25"/>
      <c r="C63" s="59"/>
      <c r="D63" s="60"/>
      <c r="E63" s="78"/>
      <c r="F63" s="5"/>
      <c r="H63" s="6"/>
    </row>
    <row r="64" spans="1:8" ht="15" customHeight="1">
      <c r="A64" s="25"/>
      <c r="B64" s="25"/>
      <c r="C64" s="59"/>
      <c r="D64" s="60"/>
      <c r="E64" s="78"/>
      <c r="F64" s="5"/>
      <c r="H64" s="6"/>
    </row>
    <row r="65" spans="1:8" ht="15" customHeight="1">
      <c r="A65" s="25"/>
      <c r="B65" s="25"/>
      <c r="C65" s="59"/>
      <c r="D65" s="60"/>
      <c r="E65" s="78"/>
      <c r="F65" s="5"/>
      <c r="H65" s="6"/>
    </row>
    <row r="66" spans="1:8" ht="122.25" customHeight="1">
      <c r="A66" s="25"/>
      <c r="B66" s="25"/>
      <c r="C66" s="59"/>
      <c r="D66" s="60"/>
      <c r="E66" s="78"/>
      <c r="F66" s="5"/>
      <c r="H66" s="6"/>
    </row>
    <row r="67" spans="1:8" ht="15" customHeight="1">
      <c r="A67" s="25"/>
      <c r="B67" s="25"/>
      <c r="C67" s="59"/>
      <c r="D67" s="60"/>
      <c r="E67" s="78"/>
      <c r="F67" s="5"/>
      <c r="H67" s="6"/>
    </row>
    <row r="68" spans="1:7" ht="15.75">
      <c r="A68" s="26" t="s">
        <v>89</v>
      </c>
      <c r="B68" s="89" t="s">
        <v>90</v>
      </c>
      <c r="C68" s="89"/>
      <c r="D68" s="89"/>
      <c r="E68" s="89"/>
      <c r="F68" s="89"/>
      <c r="G68" s="89"/>
    </row>
    <row r="69" spans="1:7" ht="12.75">
      <c r="A69" s="1"/>
      <c r="B69" s="4"/>
      <c r="C69" s="62"/>
      <c r="D69" s="62"/>
      <c r="E69" s="62"/>
      <c r="F69" s="27"/>
      <c r="G69" s="27"/>
    </row>
    <row r="70" spans="1:7" ht="13.5" thickBot="1">
      <c r="A70" s="1"/>
      <c r="B70" s="4"/>
      <c r="C70" s="62"/>
      <c r="D70" s="62"/>
      <c r="E70" s="62" t="s">
        <v>1</v>
      </c>
      <c r="F70" s="27"/>
      <c r="G70" s="27"/>
    </row>
    <row r="71" spans="1:7" ht="12" customHeight="1">
      <c r="A71" s="90" t="s">
        <v>119</v>
      </c>
      <c r="B71" s="93" t="s">
        <v>91</v>
      </c>
      <c r="C71" s="96" t="s">
        <v>118</v>
      </c>
      <c r="D71" s="99" t="s">
        <v>123</v>
      </c>
      <c r="E71" s="103" t="s">
        <v>92</v>
      </c>
      <c r="F71" s="27"/>
      <c r="G71" s="27"/>
    </row>
    <row r="72" spans="1:7" ht="12.75">
      <c r="A72" s="91"/>
      <c r="B72" s="94"/>
      <c r="C72" s="97"/>
      <c r="D72" s="97"/>
      <c r="E72" s="104"/>
      <c r="F72" s="27"/>
      <c r="G72" s="27"/>
    </row>
    <row r="73" spans="1:5" ht="12.75">
      <c r="A73" s="92"/>
      <c r="B73" s="95"/>
      <c r="C73" s="98"/>
      <c r="D73" s="98"/>
      <c r="E73" s="104"/>
    </row>
    <row r="74" spans="1:5" ht="12.75">
      <c r="A74" s="41"/>
      <c r="B74" s="9" t="s">
        <v>93</v>
      </c>
      <c r="C74" s="63"/>
      <c r="D74" s="63"/>
      <c r="E74" s="79"/>
    </row>
    <row r="75" spans="1:9" ht="12.75">
      <c r="A75" s="51" t="s">
        <v>4</v>
      </c>
      <c r="B75" s="28" t="s">
        <v>94</v>
      </c>
      <c r="C75" s="29">
        <v>107171.3</v>
      </c>
      <c r="D75" s="29">
        <v>105473.7</v>
      </c>
      <c r="E75" s="80">
        <f aca="true" t="shared" si="3" ref="E75:E85">D75/C75*100</f>
        <v>98.41599383417015</v>
      </c>
      <c r="H75">
        <v>19566.962</v>
      </c>
      <c r="I75">
        <v>13121.576</v>
      </c>
    </row>
    <row r="76" spans="1:9" ht="25.5">
      <c r="A76" s="52" t="s">
        <v>72</v>
      </c>
      <c r="B76" s="28" t="s">
        <v>95</v>
      </c>
      <c r="C76" s="29">
        <v>13835.4</v>
      </c>
      <c r="D76" s="29">
        <v>13744.8</v>
      </c>
      <c r="E76" s="80">
        <f t="shared" si="3"/>
        <v>99.34515807276985</v>
      </c>
      <c r="H76">
        <v>1734.377</v>
      </c>
      <c r="I76">
        <v>1319.943</v>
      </c>
    </row>
    <row r="77" spans="1:9" ht="12.75">
      <c r="A77" s="51" t="s">
        <v>96</v>
      </c>
      <c r="B77" s="28" t="s">
        <v>97</v>
      </c>
      <c r="C77" s="29">
        <v>58467.5</v>
      </c>
      <c r="D77" s="29">
        <v>48871</v>
      </c>
      <c r="E77" s="80">
        <f t="shared" si="3"/>
        <v>83.5866079445846</v>
      </c>
      <c r="H77">
        <v>1770</v>
      </c>
      <c r="I77">
        <v>1133.333</v>
      </c>
    </row>
    <row r="78" spans="1:9" ht="12.75">
      <c r="A78" s="51" t="s">
        <v>98</v>
      </c>
      <c r="B78" s="28" t="s">
        <v>99</v>
      </c>
      <c r="C78" s="29">
        <v>164881.9</v>
      </c>
      <c r="D78" s="29">
        <v>156136.7</v>
      </c>
      <c r="E78" s="80">
        <f t="shared" si="3"/>
        <v>94.6960824687246</v>
      </c>
      <c r="H78">
        <v>17863.903</v>
      </c>
      <c r="I78" s="30">
        <v>11181.746</v>
      </c>
    </row>
    <row r="79" spans="1:9" ht="12.75">
      <c r="A79" s="51" t="s">
        <v>100</v>
      </c>
      <c r="B79" s="28" t="s">
        <v>101</v>
      </c>
      <c r="C79" s="29">
        <v>2440.7</v>
      </c>
      <c r="D79" s="29">
        <v>2368.3</v>
      </c>
      <c r="E79" s="80">
        <f t="shared" si="3"/>
        <v>97.03363789076906</v>
      </c>
      <c r="H79">
        <v>1539.26</v>
      </c>
      <c r="I79">
        <v>291.68</v>
      </c>
    </row>
    <row r="80" spans="1:9" ht="12.75">
      <c r="A80" s="51" t="s">
        <v>102</v>
      </c>
      <c r="B80" s="28" t="s">
        <v>103</v>
      </c>
      <c r="C80" s="29">
        <v>1258431.1</v>
      </c>
      <c r="D80" s="29">
        <v>1204854</v>
      </c>
      <c r="E80" s="80">
        <f t="shared" si="3"/>
        <v>95.7425480028267</v>
      </c>
      <c r="H80">
        <v>141768.779</v>
      </c>
      <c r="I80">
        <v>100146.405</v>
      </c>
    </row>
    <row r="81" spans="1:9" ht="12.75">
      <c r="A81" s="52" t="s">
        <v>104</v>
      </c>
      <c r="B81" s="28" t="s">
        <v>105</v>
      </c>
      <c r="C81" s="29">
        <v>84601.8</v>
      </c>
      <c r="D81" s="29">
        <v>84379</v>
      </c>
      <c r="E81" s="80">
        <f t="shared" si="3"/>
        <v>99.73664862922537</v>
      </c>
      <c r="H81">
        <v>10557.75</v>
      </c>
      <c r="I81">
        <v>8165.82</v>
      </c>
    </row>
    <row r="82" spans="1:9" ht="12.75">
      <c r="A82" s="51" t="s">
        <v>106</v>
      </c>
      <c r="B82" s="28" t="s">
        <v>107</v>
      </c>
      <c r="C82" s="29">
        <v>39489.7</v>
      </c>
      <c r="D82" s="29">
        <v>37951.1</v>
      </c>
      <c r="E82" s="80">
        <f t="shared" si="3"/>
        <v>96.10379415391861</v>
      </c>
      <c r="H82">
        <v>9514.752</v>
      </c>
      <c r="I82">
        <v>6690.181</v>
      </c>
    </row>
    <row r="83" spans="1:9" ht="12.75">
      <c r="A83" s="51" t="s">
        <v>108</v>
      </c>
      <c r="B83" s="28" t="s">
        <v>109</v>
      </c>
      <c r="C83" s="29">
        <v>19858</v>
      </c>
      <c r="D83" s="29">
        <v>19855</v>
      </c>
      <c r="E83" s="80">
        <f t="shared" si="3"/>
        <v>99.98489273844294</v>
      </c>
      <c r="H83">
        <v>630</v>
      </c>
      <c r="I83">
        <v>531.128</v>
      </c>
    </row>
    <row r="84" spans="1:9" ht="12.75">
      <c r="A84" s="51" t="s">
        <v>110</v>
      </c>
      <c r="B84" s="28" t="s">
        <v>111</v>
      </c>
      <c r="C84" s="29">
        <v>10029.2</v>
      </c>
      <c r="D84" s="29">
        <v>9976.3</v>
      </c>
      <c r="E84" s="80">
        <f t="shared" si="3"/>
        <v>99.4725401826666</v>
      </c>
      <c r="H84">
        <v>1000</v>
      </c>
      <c r="I84">
        <v>1000</v>
      </c>
    </row>
    <row r="85" spans="1:9" ht="25.5">
      <c r="A85" s="52" t="s">
        <v>112</v>
      </c>
      <c r="B85" s="28" t="s">
        <v>113</v>
      </c>
      <c r="C85" s="29">
        <v>24667.8</v>
      </c>
      <c r="D85" s="29">
        <v>24610.4</v>
      </c>
      <c r="E85" s="80">
        <f t="shared" si="3"/>
        <v>99.76730798855189</v>
      </c>
      <c r="H85">
        <v>600</v>
      </c>
      <c r="I85">
        <v>0</v>
      </c>
    </row>
    <row r="86" spans="1:5" ht="12.75">
      <c r="A86" s="48"/>
      <c r="B86" s="14"/>
      <c r="C86" s="64"/>
      <c r="D86" s="64"/>
      <c r="E86" s="81"/>
    </row>
    <row r="87" spans="1:9" ht="15.75" thickBot="1">
      <c r="A87" s="49"/>
      <c r="B87" s="53" t="s">
        <v>114</v>
      </c>
      <c r="C87" s="54">
        <f>SUM(C75:C86)</f>
        <v>1783874.4000000001</v>
      </c>
      <c r="D87" s="54">
        <f>SUM(D75:D86)</f>
        <v>1708220.3</v>
      </c>
      <c r="E87" s="82">
        <f>D87/C87*100</f>
        <v>95.7590007457924</v>
      </c>
      <c r="H87">
        <v>245469.747</v>
      </c>
      <c r="I87">
        <v>175312.946</v>
      </c>
    </row>
    <row r="88" spans="2:4" ht="12.75">
      <c r="B88" s="31"/>
      <c r="C88" s="65"/>
      <c r="D88" s="65"/>
    </row>
    <row r="89" spans="2:5" ht="12.75">
      <c r="B89" s="31"/>
      <c r="C89" s="84">
        <f>C87-C60</f>
        <v>67336.80000000005</v>
      </c>
      <c r="D89" s="84">
        <f>D87-D60</f>
        <v>47492.40000000014</v>
      </c>
      <c r="E89" s="85"/>
    </row>
    <row r="90" ht="12.75">
      <c r="A90" s="32" t="s">
        <v>117</v>
      </c>
    </row>
    <row r="91" spans="1:5" ht="12.75">
      <c r="A91" s="32" t="s">
        <v>115</v>
      </c>
      <c r="C91" s="33"/>
      <c r="D91" s="33"/>
      <c r="E91" s="33"/>
    </row>
    <row r="92" spans="1:5" ht="12.75">
      <c r="A92" s="32" t="s">
        <v>116</v>
      </c>
      <c r="C92" s="33"/>
      <c r="D92" s="33"/>
      <c r="E92" s="33"/>
    </row>
    <row r="93" spans="2:5" ht="12.75">
      <c r="B93" s="32"/>
      <c r="C93" s="33"/>
      <c r="D93" s="34"/>
      <c r="E93" s="33"/>
    </row>
  </sheetData>
  <sheetProtection/>
  <mergeCells count="14">
    <mergeCell ref="B68:G68"/>
    <mergeCell ref="A71:A73"/>
    <mergeCell ref="B71:B73"/>
    <mergeCell ref="C71:C73"/>
    <mergeCell ref="D71:D73"/>
    <mergeCell ref="E71:E73"/>
    <mergeCell ref="B3:E4"/>
    <mergeCell ref="B6:E7"/>
    <mergeCell ref="A9:E9"/>
    <mergeCell ref="A12:A14"/>
    <mergeCell ref="B12:B14"/>
    <mergeCell ref="C12:C14"/>
    <mergeCell ref="D12:D14"/>
    <mergeCell ref="E12:E14"/>
  </mergeCells>
  <printOptions/>
  <pageMargins left="0.76" right="0.3937007874015748" top="0.43" bottom="0" header="0.6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bachu</dc:creator>
  <cp:keywords/>
  <dc:description/>
  <cp:lastModifiedBy>Федяев Степан Геннадьевич</cp:lastModifiedBy>
  <cp:lastPrinted>2019-01-21T04:37:56Z</cp:lastPrinted>
  <dcterms:created xsi:type="dcterms:W3CDTF">2017-04-11T02:41:58Z</dcterms:created>
  <dcterms:modified xsi:type="dcterms:W3CDTF">2019-02-04T06:08:35Z</dcterms:modified>
  <cp:category/>
  <cp:version/>
  <cp:contentType/>
  <cp:contentStatus/>
</cp:coreProperties>
</file>